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C:\Users\w25098\Desktop\uge22\Paragraf 38\Indtægtsliste 02.2026\"/>
    </mc:Choice>
  </mc:AlternateContent>
  <xr:revisionPtr revIDLastSave="0" documentId="13_ncr:1_{F3DFB1AC-F30C-42E9-BF4C-5202F5B281EE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Stamdata" sheetId="3" r:id="rId1"/>
    <sheet name="Indtægtslister_2026" sheetId="14" r:id="rId2"/>
    <sheet name="Indtægtslister_2025" sheetId="13" r:id="rId3"/>
    <sheet name="Indtægtslister_2024" sheetId="11" r:id="rId4"/>
    <sheet name="Indtægtslister_2023" sheetId="10" r:id="rId5"/>
    <sheet name="Indtægtslister_2022" sheetId="9" r:id="rId6"/>
    <sheet name="Indtægtslister_2021" sheetId="7" r:id="rId7"/>
    <sheet name="Indtægtslister_2020" sheetId="6" r:id="rId8"/>
    <sheet name="Indtægtslister_2019" sheetId="4" r:id="rId9"/>
    <sheet name="Indtægtslister_2018" sheetId="5" r:id="rId10"/>
    <sheet name="Indtægtslister_2017" sheetId="2" r:id="rId11"/>
  </sheets>
  <externalReferences>
    <externalReference r:id="rId12"/>
  </externalReferences>
  <definedNames>
    <definedName name="_xlnm.Print_Area" localSheetId="10">Indtægtslister_2017!$B$2:$P$190</definedName>
    <definedName name="_xlnm.Print_Area" localSheetId="8">Indtægtslister_2019!$B$2:$P$190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4" l="1"/>
  <c r="O80" i="13"/>
  <c r="P80" i="13"/>
  <c r="O81" i="13"/>
  <c r="P81" i="13"/>
  <c r="R45" i="13"/>
  <c r="D3" i="13" l="1"/>
  <c r="I3" i="11"/>
  <c r="H3" i="11"/>
  <c r="G3" i="11"/>
  <c r="F3" i="11"/>
  <c r="E3" i="11"/>
  <c r="D3" i="11"/>
  <c r="O100" i="4" l="1"/>
  <c r="O99" i="4"/>
  <c r="O98" i="4"/>
  <c r="O97" i="4"/>
  <c r="O96" i="4"/>
  <c r="O94" i="4"/>
  <c r="O93" i="4"/>
  <c r="O91" i="4"/>
  <c r="O90" i="4"/>
  <c r="O88" i="4"/>
  <c r="O83" i="4" l="1"/>
  <c r="O87" i="4"/>
  <c r="O84" i="4"/>
  <c r="P83" i="4" l="1"/>
  <c r="P75" i="4"/>
  <c r="P90" i="4"/>
  <c r="P91" i="4"/>
  <c r="P93" i="4"/>
  <c r="P94" i="4"/>
  <c r="P96" i="4"/>
  <c r="P97" i="4"/>
  <c r="P98" i="4"/>
  <c r="P99" i="4"/>
  <c r="P19" i="5"/>
  <c r="P190" i="5" l="1"/>
  <c r="P188" i="5"/>
  <c r="P187" i="5"/>
  <c r="P186" i="5"/>
  <c r="P185" i="5"/>
  <c r="P184" i="5"/>
  <c r="P183" i="5"/>
  <c r="P182" i="5"/>
  <c r="P181" i="5"/>
  <c r="P179" i="5"/>
  <c r="P177" i="5"/>
  <c r="P175" i="5"/>
  <c r="P174" i="5"/>
  <c r="P173" i="5"/>
  <c r="P171" i="5"/>
  <c r="P170" i="5"/>
  <c r="P169" i="5"/>
  <c r="P168" i="5"/>
  <c r="P167" i="5"/>
  <c r="P166" i="5"/>
  <c r="P165" i="5"/>
  <c r="P164" i="5"/>
  <c r="P163" i="5"/>
  <c r="P161" i="5"/>
  <c r="P160" i="5"/>
  <c r="P159" i="5"/>
  <c r="P158" i="5"/>
  <c r="P157" i="5"/>
  <c r="P156" i="5"/>
  <c r="P155" i="5"/>
  <c r="P154" i="5"/>
  <c r="P152" i="5"/>
  <c r="P151" i="5"/>
  <c r="P150" i="5"/>
  <c r="P149" i="5"/>
  <c r="P148" i="5"/>
  <c r="P147" i="5"/>
  <c r="P146" i="5"/>
  <c r="P145" i="5"/>
  <c r="P144" i="5"/>
  <c r="P142" i="5"/>
  <c r="P141" i="5"/>
  <c r="P140" i="5"/>
  <c r="P139" i="5"/>
  <c r="P138" i="5"/>
  <c r="P137" i="5"/>
  <c r="P136" i="5"/>
  <c r="P135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6" i="5"/>
  <c r="P115" i="5"/>
  <c r="P114" i="5"/>
  <c r="P113" i="5"/>
  <c r="P112" i="5"/>
  <c r="P111" i="5"/>
  <c r="P110" i="5"/>
  <c r="P108" i="5"/>
  <c r="P107" i="5"/>
  <c r="P106" i="5"/>
  <c r="P105" i="5"/>
  <c r="P104" i="5"/>
  <c r="P103" i="5"/>
  <c r="P102" i="5"/>
  <c r="P100" i="5"/>
  <c r="P99" i="5"/>
  <c r="P98" i="5"/>
  <c r="P97" i="5"/>
  <c r="P96" i="5"/>
  <c r="P94" i="5"/>
  <c r="P93" i="5"/>
  <c r="P91" i="5"/>
  <c r="P90" i="5"/>
  <c r="P88" i="5"/>
  <c r="P87" i="5"/>
  <c r="P84" i="5"/>
  <c r="P83" i="5"/>
  <c r="P81" i="5"/>
  <c r="P80" i="5"/>
  <c r="P78" i="5"/>
  <c r="P77" i="5"/>
  <c r="P75" i="5"/>
  <c r="P73" i="5"/>
  <c r="P71" i="5"/>
  <c r="P70" i="5"/>
  <c r="P69" i="5"/>
  <c r="P68" i="5"/>
  <c r="P67" i="5"/>
  <c r="P66" i="5"/>
  <c r="P64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3" i="5"/>
  <c r="P42" i="5"/>
  <c r="P41" i="5"/>
  <c r="P37" i="5"/>
  <c r="P36" i="5"/>
  <c r="P34" i="5"/>
  <c r="P32" i="5"/>
  <c r="P30" i="5"/>
  <c r="P29" i="5"/>
  <c r="P28" i="5"/>
  <c r="P27" i="5"/>
  <c r="P26" i="5"/>
  <c r="P25" i="5"/>
  <c r="P23" i="5"/>
  <c r="P22" i="5"/>
  <c r="P21" i="5"/>
  <c r="P20" i="5"/>
  <c r="P15" i="5"/>
  <c r="P14" i="5"/>
  <c r="P12" i="5"/>
  <c r="P10" i="5"/>
  <c r="P7" i="5"/>
  <c r="P16" i="5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  <c r="P74" i="4" l="1"/>
  <c r="P76" i="4" l="1"/>
  <c r="P88" i="4" l="1"/>
  <c r="P100" i="4" l="1"/>
  <c r="P87" i="4" l="1"/>
  <c r="P84" i="4"/>
  <c r="P10" i="4" l="1"/>
  <c r="P69" i="4"/>
  <c r="P68" i="4"/>
  <c r="P71" i="4" l="1"/>
  <c r="P67" i="4"/>
  <c r="P70" i="4"/>
  <c r="P72" i="4"/>
  <c r="P42" i="4"/>
  <c r="P73" i="4"/>
  <c r="P66" i="4" l="1"/>
  <c r="P81" i="4" l="1"/>
  <c r="P104" i="4"/>
  <c r="P80" i="4" l="1"/>
  <c r="P112" i="4" l="1"/>
  <c r="P111" i="4" l="1"/>
  <c r="P190" i="4" l="1"/>
  <c r="P105" i="4"/>
  <c r="P108" i="4"/>
  <c r="P103" i="4"/>
  <c r="P107" i="4"/>
  <c r="P106" i="4"/>
  <c r="P171" i="4"/>
  <c r="P64" i="4" l="1"/>
  <c r="P12" i="4"/>
  <c r="P102" i="4"/>
  <c r="P7" i="4" l="1"/>
  <c r="P41" i="4"/>
  <c r="P170" i="4"/>
  <c r="P168" i="4"/>
  <c r="P169" i="4"/>
  <c r="P159" i="4"/>
  <c r="P148" i="4"/>
  <c r="P137" i="4"/>
  <c r="P136" i="4"/>
  <c r="P127" i="4"/>
  <c r="P110" i="4" l="1"/>
  <c r="P114" i="4"/>
  <c r="P122" i="4"/>
  <c r="P142" i="4"/>
  <c r="P173" i="4"/>
  <c r="P128" i="4"/>
  <c r="P126" i="4"/>
  <c r="P140" i="4"/>
  <c r="P160" i="4"/>
  <c r="P115" i="4"/>
  <c r="P116" i="4"/>
  <c r="P161" i="4"/>
  <c r="P152" i="4"/>
  <c r="P121" i="4"/>
  <c r="P138" i="4"/>
  <c r="P184" i="4"/>
  <c r="P120" i="4"/>
  <c r="P174" i="4"/>
  <c r="P113" i="4"/>
  <c r="P146" i="4" l="1"/>
  <c r="P185" i="4"/>
  <c r="P177" i="4"/>
  <c r="P158" i="4"/>
  <c r="P129" i="4"/>
  <c r="P132" i="4"/>
  <c r="P150" i="4"/>
  <c r="P175" i="4"/>
  <c r="P151" i="4"/>
  <c r="P145" i="4"/>
  <c r="P119" i="4"/>
  <c r="P179" i="4"/>
  <c r="P144" i="4"/>
  <c r="P187" i="4"/>
  <c r="P183" i="4"/>
  <c r="P133" i="4"/>
  <c r="P135" i="4"/>
  <c r="P139" i="4"/>
  <c r="P131" i="4"/>
  <c r="P167" i="4"/>
  <c r="P149" i="4"/>
  <c r="P186" i="4"/>
  <c r="P141" i="4"/>
  <c r="P123" i="4"/>
  <c r="P188" i="4"/>
  <c r="P124" i="4"/>
  <c r="P125" i="4"/>
  <c r="P157" i="4"/>
  <c r="P130" i="4"/>
  <c r="P155" i="4"/>
  <c r="P165" i="4"/>
  <c r="P163" i="4"/>
  <c r="P166" i="4" l="1"/>
  <c r="P118" i="4"/>
  <c r="P164" i="4"/>
  <c r="P154" i="4"/>
  <c r="P156" i="4"/>
  <c r="P147" i="4"/>
  <c r="P182" i="4"/>
  <c r="P181" i="4"/>
</calcChain>
</file>

<file path=xl/sharedStrings.xml><?xml version="1.0" encoding="utf-8"?>
<sst xmlns="http://schemas.openxmlformats.org/spreadsheetml/2006/main" count="2988" uniqueCount="441">
  <si>
    <t>Stamdata for regneark</t>
  </si>
  <si>
    <t>Filnavn:</t>
  </si>
  <si>
    <t>Indtaegstliste 2024.xlsx</t>
  </si>
  <si>
    <t>Beskrivelse:</t>
  </si>
  <si>
    <t>Bogførte månedlige indtægter fra skatter og afgifter, som opkræves af staten og indgår på finanslovens § 38.</t>
  </si>
  <si>
    <t>Baggrund:</t>
  </si>
  <si>
    <t>Indtægtslisterne tilsendes Folketinget og er endvidere tilgængelige på www.skm.dk</t>
  </si>
  <si>
    <t>Kilde:</t>
  </si>
  <si>
    <t>Listen er udarbejdet med udgangspunkt i de bogførte indtægter på statsregnskabet i Moderniseringsstyrelsens SKS-system</t>
  </si>
  <si>
    <t>Udviklet af:</t>
  </si>
  <si>
    <t>Skatteministeriet</t>
  </si>
  <si>
    <t>Senest opdateret:</t>
  </si>
  <si>
    <t>Faneblade</t>
  </si>
  <si>
    <t>Bemærkninger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</si>
  <si>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</si>
  <si>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</si>
  <si>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</si>
  <si>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</si>
  <si>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</t>
  </si>
  <si>
    <t>Feb. 2026</t>
  </si>
  <si>
    <t>Mar. 2026</t>
  </si>
  <si>
    <t>Apr. 2026</t>
  </si>
  <si>
    <t>Maj. 2026</t>
  </si>
  <si>
    <t>Jun. 2026</t>
  </si>
  <si>
    <t>Jul. 2026</t>
  </si>
  <si>
    <t>Aug. 2026</t>
  </si>
  <si>
    <t>Sep. 2026</t>
  </si>
  <si>
    <t>Okt. 2026</t>
  </si>
  <si>
    <t>Nov. 2026</t>
  </si>
  <si>
    <t>Dec. 2026</t>
  </si>
  <si>
    <t>Σ til dato</t>
  </si>
  <si>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</si>
  <si>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</si>
  <si>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</si>
  <si>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</si>
  <si>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</si>
  <si>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</si>
  <si>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 xml:space="preserve">    Børnefamilieydelse</t>
  </si>
  <si>
    <t>Overførsler til andre paragrafer</t>
  </si>
  <si>
    <t>38.81</t>
  </si>
  <si>
    <t xml:space="preserve">    Overførsler til andre paragrafer</t>
  </si>
  <si>
    <t>Indtægtsbudgettet</t>
  </si>
  <si>
    <t xml:space="preserve">  Udgift</t>
  </si>
  <si>
    <t xml:space="preserve">  Indtægt</t>
  </si>
  <si>
    <t>38.11</t>
  </si>
  <si>
    <t xml:space="preserve">    Personskatter</t>
  </si>
  <si>
    <t>38.13</t>
  </si>
  <si>
    <t xml:space="preserve">    Selskabsskatter mv.</t>
  </si>
  <si>
    <t>38.14</t>
  </si>
  <si>
    <t xml:space="preserve">    Pensionsafkastskat</t>
  </si>
  <si>
    <t>38.16</t>
  </si>
  <si>
    <t xml:space="preserve">    Tingslysningsafgift mv.</t>
  </si>
  <si>
    <t>38.19</t>
  </si>
  <si>
    <t xml:space="preserve">    Øvrige skatter</t>
  </si>
  <si>
    <t>Told og forbrugsafgifter</t>
  </si>
  <si>
    <t>38.21</t>
  </si>
  <si>
    <t xml:space="preserve">    Merværdiafgift</t>
  </si>
  <si>
    <t>38.22</t>
  </si>
  <si>
    <t xml:space="preserve">    Energiafgifter mv.</t>
  </si>
  <si>
    <t>38.23</t>
  </si>
  <si>
    <t xml:space="preserve">    Afgifter vedr. motorkøretøjer</t>
  </si>
  <si>
    <t>38.24</t>
  </si>
  <si>
    <t xml:space="preserve">    Miljøafgifter</t>
  </si>
  <si>
    <t>38.27</t>
  </si>
  <si>
    <t xml:space="preserve">    Afgifter på spil mv.</t>
  </si>
  <si>
    <t>38.28</t>
  </si>
  <si>
    <t xml:space="preserve">    Øvrige punktafgifter</t>
  </si>
  <si>
    <t>Lønsumsafgift</t>
  </si>
  <si>
    <t>38.41</t>
  </si>
  <si>
    <t xml:space="preserve">    Lønsumsafgift</t>
  </si>
  <si>
    <t>Arbejdsskadeafgift</t>
  </si>
  <si>
    <t>38.42</t>
  </si>
  <si>
    <t xml:space="preserve">    Arbejdsskadeafgift</t>
  </si>
  <si>
    <t>Renteindtægter mv.</t>
  </si>
  <si>
    <t>38.61</t>
  </si>
  <si>
    <t xml:space="preserve">    Renteindtægter mv.</t>
  </si>
  <si>
    <t>Skatter og Afgifter på § 38 i alt</t>
  </si>
  <si>
    <t>Specifikation af kontiene</t>
  </si>
  <si>
    <t>§ 38</t>
  </si>
  <si>
    <t>Personskatter i alt</t>
  </si>
  <si>
    <t>38.11.01</t>
  </si>
  <si>
    <t xml:space="preserve">  Personskatter</t>
  </si>
  <si>
    <t>38.11.01.10</t>
  </si>
  <si>
    <t>Indkomstskat  mv. af personer</t>
  </si>
  <si>
    <t xml:space="preserve">       heraf:</t>
  </si>
  <si>
    <t>A - skat</t>
  </si>
  <si>
    <t>Arbejdsmarkedsbidrag løn</t>
  </si>
  <si>
    <t>Arbejdsmarkedsbidrag  pensionsindb.</t>
  </si>
  <si>
    <t>Udbytteskat</t>
  </si>
  <si>
    <t>Ejendomsværdiskat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</si>
  <si>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</si>
  <si>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</si>
  <si>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</si>
  <si>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</si>
  <si>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</si>
  <si>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</si>
  <si>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Dødsboskat</t>
  </si>
  <si>
    <t>Indefrosne Boligskatter</t>
  </si>
  <si>
    <t>Andre skatter m.v</t>
  </si>
  <si>
    <t>38.11.01.11</t>
  </si>
  <si>
    <t>Afskrivning, personskatter</t>
  </si>
  <si>
    <t>38.11.01.12</t>
  </si>
  <si>
    <t>Grøn check</t>
  </si>
  <si>
    <t>38.11.01.20</t>
  </si>
  <si>
    <t>Afregning til kom., personskatter</t>
  </si>
  <si>
    <t>38.11.01.25</t>
  </si>
  <si>
    <t>Nettooverførsler til Sverige vedr. grænsegængere</t>
  </si>
  <si>
    <t>38.11.01.30</t>
  </si>
  <si>
    <t>Kompensationsbeløb til Grønland</t>
  </si>
  <si>
    <t>38.11.11</t>
  </si>
  <si>
    <t xml:space="preserve">  Afgift af dødsboer og gaver i alt</t>
  </si>
  <si>
    <t>Børnefamilieydelse</t>
  </si>
  <si>
    <t>Selskabskatter mv. i alt</t>
  </si>
  <si>
    <t>38.13.01</t>
  </si>
  <si>
    <t xml:space="preserve">  Selskabsskat i alt</t>
  </si>
  <si>
    <t>38.13.01.10</t>
  </si>
  <si>
    <t xml:space="preserve">      Indkomstskat af selskaber</t>
  </si>
  <si>
    <t>38.13.01.11</t>
  </si>
  <si>
    <t xml:space="preserve">      Afskrivning, selskabsskat</t>
  </si>
  <si>
    <t>38.13.01.20</t>
  </si>
  <si>
    <t xml:space="preserve">      Afregning til kommunerne af selskabsskat mv.</t>
  </si>
  <si>
    <t>38.13.11</t>
  </si>
  <si>
    <t xml:space="preserve">  Kulbrinteskat</t>
  </si>
  <si>
    <t>Pensionsafkastskat</t>
  </si>
  <si>
    <t>Tinglysningsafgift mv. i alt</t>
  </si>
  <si>
    <t>Heraf</t>
  </si>
  <si>
    <t xml:space="preserve">     Skadeforsikringsafgift</t>
  </si>
  <si>
    <t xml:space="preserve">     Tinglysningsafgift u. skadeforsikringsafgift</t>
  </si>
  <si>
    <t>Øvrige skatter i alt</t>
  </si>
  <si>
    <t>38.19.71</t>
  </si>
  <si>
    <t xml:space="preserve">  Bøder, konfiskationer mv.</t>
  </si>
  <si>
    <t>Merværdiafgift i alt</t>
  </si>
  <si>
    <t>38.21.01.10</t>
  </si>
  <si>
    <t xml:space="preserve">     heraf:</t>
  </si>
  <si>
    <t>Månedsafregnet moms</t>
  </si>
  <si>
    <t>Kvartalsafregnet moms</t>
  </si>
  <si>
    <t>Halvårsafregnet moms</t>
  </si>
  <si>
    <t>Moms one stop shop</t>
  </si>
  <si>
    <t>Øvrige</t>
  </si>
  <si>
    <t>38.21.01.11</t>
  </si>
  <si>
    <t xml:space="preserve">  Afskrivninger/tab</t>
  </si>
  <si>
    <t>Energiafgifter mv. i alt</t>
  </si>
  <si>
    <t>38.22.01</t>
  </si>
  <si>
    <t xml:space="preserve">  I alt</t>
  </si>
  <si>
    <t>38.22.01.10/11</t>
  </si>
  <si>
    <t xml:space="preserve">      Afgift af stenkul mv.</t>
  </si>
  <si>
    <t>38.22.01.20/21</t>
  </si>
  <si>
    <t xml:space="preserve">      Afgift af elektricitet</t>
  </si>
  <si>
    <t>38.22.01.22</t>
  </si>
  <si>
    <t>Indtægtsloft på elproduktion</t>
  </si>
  <si>
    <t>38.22.01.40/41</t>
  </si>
  <si>
    <t xml:space="preserve">      Afgift af naturgas</t>
  </si>
  <si>
    <t>38.22.03</t>
  </si>
  <si>
    <t xml:space="preserve">  Afgift af olieprodukter</t>
  </si>
  <si>
    <t>38.22.05</t>
  </si>
  <si>
    <t xml:space="preserve">  Benzinafgifter</t>
  </si>
  <si>
    <t>Afgifter vedr. motorkøretøjer i alt</t>
  </si>
  <si>
    <t>38.23.01.10</t>
  </si>
  <si>
    <t xml:space="preserve">  Vægtafgift (grøn ejerafgift)</t>
  </si>
  <si>
    <t>38.23.01.11</t>
  </si>
  <si>
    <t xml:space="preserve">  Afskrivning, vægtafgift (grøn ejerafgift)</t>
  </si>
  <si>
    <t>38.23.03.10</t>
  </si>
  <si>
    <t xml:space="preserve">  Registreringsafgift</t>
  </si>
  <si>
    <t>38.23.03.11</t>
  </si>
  <si>
    <t xml:space="preserve">  Afskrivning, registreringsafgift</t>
  </si>
  <si>
    <t>38.23.05</t>
  </si>
  <si>
    <t xml:space="preserve">  Ansvarsforsikring</t>
  </si>
  <si>
    <t>38.23.07</t>
  </si>
  <si>
    <t xml:space="preserve">  Afgift af vejbenyttelse</t>
  </si>
  <si>
    <t>38.23.08</t>
  </si>
  <si>
    <t xml:space="preserve">  Kilometerbaseret vejafgift for lastbiler</t>
  </si>
  <si>
    <t>38.24.01</t>
  </si>
  <si>
    <t xml:space="preserve">  Miljøafgifter i alt</t>
  </si>
  <si>
    <t>38.24.01.10/11</t>
  </si>
  <si>
    <t xml:space="preserve">      CO2 - afgift</t>
  </si>
  <si>
    <t>38.24.01.12/13</t>
  </si>
  <si>
    <t xml:space="preserve">      NOx - afgift</t>
  </si>
  <si>
    <t>38.24.01.15/16</t>
  </si>
  <si>
    <t xml:space="preserve">      SO2 - afgift</t>
  </si>
  <si>
    <t>38.24.01.30/31</t>
  </si>
  <si>
    <t xml:space="preserve">      Afgift af visse detailsalgspakninger (emballageafgift)</t>
  </si>
  <si>
    <t>38.24.01.40/41</t>
  </si>
  <si>
    <t xml:space="preserve">      Afgift vedr. CFC</t>
  </si>
  <si>
    <t>38.24.01.43</t>
  </si>
  <si>
    <t xml:space="preserve">      Afgift af klorerede opløsningsmidler mv.</t>
  </si>
  <si>
    <t>38.24.01.45/46</t>
  </si>
  <si>
    <t xml:space="preserve">      Afgift af bekæmpelsesmidler</t>
  </si>
  <si>
    <t>38.24.01.50/51</t>
  </si>
  <si>
    <t xml:space="preserve">      Afgift af affald</t>
  </si>
  <si>
    <t>38.24.01.60/61</t>
  </si>
  <si>
    <t xml:space="preserve">      Afgift af råstofmaterialer</t>
  </si>
  <si>
    <t>38.24.01.65/66</t>
  </si>
  <si>
    <t xml:space="preserve">      Afgift af spildevand</t>
  </si>
  <si>
    <t>38.24.01.70/71</t>
  </si>
  <si>
    <t xml:space="preserve">      Afgift af ledningsført vand</t>
  </si>
  <si>
    <t>38.24.01.75/76</t>
  </si>
  <si>
    <t xml:space="preserve">      Afgift af NI/CD batterier</t>
  </si>
  <si>
    <t>38.24.01.77/79</t>
  </si>
  <si>
    <t xml:space="preserve">      Afgift af PVC og phathalater</t>
  </si>
  <si>
    <t>38.24.01.80/81</t>
  </si>
  <si>
    <t xml:space="preserve">      Afgift af kvælstof</t>
  </si>
  <si>
    <t>38.24.01.86</t>
  </si>
  <si>
    <t xml:space="preserve">      Passagerafgift</t>
  </si>
  <si>
    <t>38.24.01.88</t>
  </si>
  <si>
    <t xml:space="preserve">      Emissionsafgift</t>
  </si>
  <si>
    <t>38.27.01</t>
  </si>
  <si>
    <t xml:space="preserve">  Afgifter på spil mv. i alt</t>
  </si>
  <si>
    <t>38.27.01.20</t>
  </si>
  <si>
    <t xml:space="preserve">      Afgift af gevinster ved lotterispil mv.</t>
  </si>
  <si>
    <t>38.27.01.40</t>
  </si>
  <si>
    <t xml:space="preserve">      Kasinoafgift</t>
  </si>
  <si>
    <t>38.27.01.50</t>
  </si>
  <si>
    <t xml:space="preserve">      Afgift af spilleautomater</t>
  </si>
  <si>
    <t>38.27.01.60</t>
  </si>
  <si>
    <t xml:space="preserve">      Afgift af væddemål</t>
  </si>
  <si>
    <t>38.27.01.70</t>
  </si>
  <si>
    <t xml:space="preserve">      Afgift af online kasino</t>
  </si>
  <si>
    <t>38.27.01.80</t>
  </si>
  <si>
    <t xml:space="preserve">      Det Danske Klasselotteri A/S</t>
  </si>
  <si>
    <t>38.27.01.85</t>
  </si>
  <si>
    <t xml:space="preserve">      Afgift af landbase</t>
  </si>
  <si>
    <t>Øvrige punktafgifter I alt</t>
  </si>
  <si>
    <t>38.28.01</t>
  </si>
  <si>
    <t xml:space="preserve">  Afgift af spiritus, vin og øl i alt</t>
  </si>
  <si>
    <t>38.28.01.10/11</t>
  </si>
  <si>
    <t xml:space="preserve">      Afgift af spiritus</t>
  </si>
  <si>
    <t>38.28.01.20/21</t>
  </si>
  <si>
    <t xml:space="preserve">      Afgift af vin</t>
  </si>
  <si>
    <t>38.28.01.30/31</t>
  </si>
  <si>
    <t xml:space="preserve">      Afgift af øl</t>
  </si>
  <si>
    <t>38.28.03.10</t>
  </si>
  <si>
    <t xml:space="preserve">      Tobaksafgift</t>
  </si>
  <si>
    <t>38.28.03.11</t>
  </si>
  <si>
    <t xml:space="preserve">      Afskrivning, tobaksafgift</t>
  </si>
  <si>
    <t>38.28.03</t>
  </si>
  <si>
    <t xml:space="preserve">  Tobaksafgift i alt</t>
  </si>
  <si>
    <t xml:space="preserve">       Afgift af cigaretter mv.</t>
  </si>
  <si>
    <t xml:space="preserve">       Afgift af cigarer mv.</t>
  </si>
  <si>
    <t xml:space="preserve">       Afgift af pibetobak mv.</t>
  </si>
  <si>
    <t>38.28.05</t>
  </si>
  <si>
    <t xml:space="preserve">  Afgift af chokolade, konsumis og mineralvand mv. i alt</t>
  </si>
  <si>
    <t>38.28.05.10</t>
  </si>
  <si>
    <t xml:space="preserve">      Afgift af chokolade mv. </t>
  </si>
  <si>
    <t>38.28.05.11</t>
  </si>
  <si>
    <t xml:space="preserve">      Afskrivning, afgift af chokolade mv. </t>
  </si>
  <si>
    <t>38.28.05.20/21</t>
  </si>
  <si>
    <t xml:space="preserve">      Afgift af konsumis </t>
  </si>
  <si>
    <t>38.28.11</t>
  </si>
  <si>
    <t xml:space="preserve">  Lov om forskellige forbrugsafgifter:</t>
  </si>
  <si>
    <t xml:space="preserve"> Afgift af nikotinprodukter mv</t>
  </si>
  <si>
    <t xml:space="preserve">       Afgift af cigaretpapir mv.</t>
  </si>
  <si>
    <t xml:space="preserve">       Afgift af glødelamper mv.</t>
  </si>
  <si>
    <t xml:space="preserve">       Afgift af kaffe mv.</t>
  </si>
  <si>
    <t>38.28.21</t>
  </si>
  <si>
    <t xml:space="preserve">  Øvrige afgifter</t>
  </si>
  <si>
    <t>38.28.71</t>
  </si>
  <si>
    <t xml:space="preserve">  Afskrivninger mv. i alt</t>
  </si>
  <si>
    <t>38.28.71.10</t>
  </si>
  <si>
    <t xml:space="preserve">      Diverse afgifter</t>
  </si>
  <si>
    <t>38.28.71.11</t>
  </si>
  <si>
    <t xml:space="preserve">      Afskrivninger, blandede told og afgifter mv.</t>
  </si>
  <si>
    <t xml:space="preserve">  Lønsumsafgift, i alt</t>
  </si>
  <si>
    <t>38.41.02.10</t>
  </si>
  <si>
    <t xml:space="preserve">      Lønsumsafgift</t>
  </si>
  <si>
    <t>38.41.02.11</t>
  </si>
  <si>
    <t xml:space="preserve">      Afskrivning, lønsumsafgift</t>
  </si>
  <si>
    <t>Renteindtægter mv.:</t>
  </si>
  <si>
    <t xml:space="preserve">   heraf:</t>
  </si>
  <si>
    <t xml:space="preserve">   Indtægtsbevillinger</t>
  </si>
  <si>
    <t xml:space="preserve">   Udgiftsbevillinger</t>
  </si>
  <si>
    <t>38.61.01.10</t>
  </si>
  <si>
    <t xml:space="preserve">      Renteindtægt vedr. restancer</t>
  </si>
  <si>
    <t>38.61.01.11</t>
  </si>
  <si>
    <t xml:space="preserve">      Afskrivninger, restancer</t>
  </si>
  <si>
    <t>38.61.01.20</t>
  </si>
  <si>
    <t xml:space="preserve">      Rentegodtgørelse til personer mv.</t>
  </si>
  <si>
    <t>38.61.01.21</t>
  </si>
  <si>
    <t xml:space="preserve">      Renter ved forhøjelse af skatteansætt., personer</t>
  </si>
  <si>
    <t>38.61.01.30</t>
  </si>
  <si>
    <t xml:space="preserve">      Rentegodtgørelse til selskaber mv.</t>
  </si>
  <si>
    <t>38.61.01.31</t>
  </si>
  <si>
    <t xml:space="preserve">      Renter ved forhøjelse af skatteansætt., selskaber</t>
  </si>
  <si>
    <t>38.61.01.40</t>
  </si>
  <si>
    <t xml:space="preserve">      Renter fra statslige lån</t>
  </si>
  <si>
    <t>Feb. 2025</t>
  </si>
  <si>
    <t>Mar. 2025</t>
  </si>
  <si>
    <t>Apr. 2025</t>
  </si>
  <si>
    <t>Maj. 2025</t>
  </si>
  <si>
    <t>Jun. 2025</t>
  </si>
  <si>
    <t>Jul. 2025</t>
  </si>
  <si>
    <t>Aug. 2025</t>
  </si>
  <si>
    <t>Sep. 2025</t>
  </si>
  <si>
    <t>Okt. 2025</t>
  </si>
  <si>
    <t>Nov. 2025</t>
  </si>
  <si>
    <t>Dec. 2025</t>
  </si>
  <si>
    <t>38.13.01.12</t>
  </si>
  <si>
    <t>Solidaritetsbidrag af energiselskaber</t>
  </si>
  <si>
    <t>38.27.01.10/11</t>
  </si>
  <si>
    <t xml:space="preserve">      Afgift af spil ved væddeløb</t>
  </si>
  <si>
    <t>38.28.01.40</t>
  </si>
  <si>
    <t xml:space="preserve">      Tillægsafgift af alkoholsodavand</t>
  </si>
  <si>
    <t>38.28.71.20</t>
  </si>
  <si>
    <t xml:space="preserve">      Diverse ophævede skatter</t>
  </si>
  <si>
    <t>Jul. 2024</t>
  </si>
  <si>
    <t>Aug. 2024</t>
  </si>
  <si>
    <t>Sep. 2024</t>
  </si>
  <si>
    <t>Okt. 2024</t>
  </si>
  <si>
    <t>Nov. 2024</t>
  </si>
  <si>
    <t>Dec. 2024</t>
  </si>
  <si>
    <t>38.24.01.85</t>
  </si>
  <si>
    <t xml:space="preserve">      Afgift af mineralsk fosfor</t>
  </si>
  <si>
    <t>Indtægtslister 2023</t>
  </si>
  <si>
    <t>Jan. 2023</t>
  </si>
  <si>
    <t>Feb. 2023</t>
  </si>
  <si>
    <t>Mar. 2023</t>
  </si>
  <si>
    <t>Apr. 2023</t>
  </si>
  <si>
    <t>Maj. 2023</t>
  </si>
  <si>
    <t>Jun. 2023</t>
  </si>
  <si>
    <t>Jul. 2023</t>
  </si>
  <si>
    <t>Aug. 2023</t>
  </si>
  <si>
    <t>Sep. 2023</t>
  </si>
  <si>
    <t>Okt. 2023</t>
  </si>
  <si>
    <t>Nov. 2023</t>
  </si>
  <si>
    <t>Dec. 2023</t>
  </si>
  <si>
    <t>-</t>
  </si>
  <si>
    <t>38.13.11.10/11</t>
  </si>
  <si>
    <t>Indtægtslister 2022</t>
  </si>
  <si>
    <t>Jan. 2022</t>
  </si>
  <si>
    <t>Feb. 2022</t>
  </si>
  <si>
    <t>Mar. 2022</t>
  </si>
  <si>
    <t>Apr. 2022</t>
  </si>
  <si>
    <t>Maj. 2022</t>
  </si>
  <si>
    <t>Jun. 2022</t>
  </si>
  <si>
    <t>Jul. 2022</t>
  </si>
  <si>
    <t>Aug. 2022</t>
  </si>
  <si>
    <t>Sep. 2022</t>
  </si>
  <si>
    <t>Okt. 2022</t>
  </si>
  <si>
    <t>Nov. 2022</t>
  </si>
  <si>
    <t>Dec. 2022</t>
  </si>
  <si>
    <t>Arbejdsmarkedsbidrag</t>
  </si>
  <si>
    <t xml:space="preserve">    Arbejdsmarkedsbidrag, lønsumsafgift</t>
  </si>
  <si>
    <t>Skatter og Afgifter i alt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</si>
  <si>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</si>
  <si>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</si>
  <si>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</si>
  <si>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Grøn check</t>
  </si>
  <si>
    <t xml:space="preserve">      Afregning til kom., personskatter</t>
  </si>
  <si>
    <t xml:space="preserve">      Nettooverførsler til Sverige vedr. grænsegængere</t>
  </si>
  <si>
    <t xml:space="preserve">      Kompensationsbeløb til Grønland</t>
  </si>
  <si>
    <t xml:space="preserve">      Afregning til kom., selskaber mv.</t>
  </si>
  <si>
    <t xml:space="preserve">  Vægtafgift ( grøn ejerafgift )</t>
  </si>
  <si>
    <t xml:space="preserve">  Afskrivning, vægtafgift ( grøn ejerafgift )</t>
  </si>
  <si>
    <t xml:space="preserve">      Afgift af visse detailsalgspakninger ( emballageafgift )</t>
  </si>
  <si>
    <t>38.24.01.65</t>
  </si>
  <si>
    <t xml:space="preserve">      Afgift af Klasselotteri A/S</t>
  </si>
  <si>
    <t xml:space="preserve">       Afgift af te mv.</t>
  </si>
  <si>
    <t>Indtægtslister 2021</t>
  </si>
  <si>
    <t>Jan. 2021</t>
  </si>
  <si>
    <t>Feb. 2021</t>
  </si>
  <si>
    <t>Mar. 2021</t>
  </si>
  <si>
    <t>Apr. 2021</t>
  </si>
  <si>
    <t>Maj. 2021</t>
  </si>
  <si>
    <t>Jun. 2021</t>
  </si>
  <si>
    <t>Jul. 2021</t>
  </si>
  <si>
    <t>Aug. 2021</t>
  </si>
  <si>
    <t>Sep. 2021</t>
  </si>
  <si>
    <t>Okt. 2021</t>
  </si>
  <si>
    <t>Nov. 2021</t>
  </si>
  <si>
    <t>Dec. 2021</t>
  </si>
  <si>
    <t>1000 kr.</t>
  </si>
  <si>
    <t>38</t>
  </si>
  <si>
    <t xml:space="preserve">  Afgift af lystfartøjsforsikringer</t>
  </si>
  <si>
    <t>Indtægtslister 2020</t>
  </si>
  <si>
    <t>Jan. 2020</t>
  </si>
  <si>
    <t>Feb. 2020</t>
  </si>
  <si>
    <t>Mar. 2020</t>
  </si>
  <si>
    <t>Apr. 2020</t>
  </si>
  <si>
    <t>Maj. 2020</t>
  </si>
  <si>
    <t>Jun. 2020</t>
  </si>
  <si>
    <t>Jul. 2020</t>
  </si>
  <si>
    <t>Aug. 2020</t>
  </si>
  <si>
    <t>Sep. 2020</t>
  </si>
  <si>
    <t>Okt. 2020</t>
  </si>
  <si>
    <t>Nov. 2020</t>
  </si>
  <si>
    <t>Dec. 2020</t>
  </si>
  <si>
    <t xml:space="preserve">  </t>
  </si>
  <si>
    <t>Indtægtslister 2019</t>
  </si>
  <si>
    <t>Jan. 2019</t>
  </si>
  <si>
    <t>Feb 2019</t>
  </si>
  <si>
    <t>Mar 2019</t>
  </si>
  <si>
    <t>Apr 2019</t>
  </si>
  <si>
    <t>Maj 2019</t>
  </si>
  <si>
    <t>Jun 2019</t>
  </si>
  <si>
    <t>Jul 2019</t>
  </si>
  <si>
    <t>Aug 2019</t>
  </si>
  <si>
    <t>Sep 2019</t>
  </si>
  <si>
    <t>Okt. 2019</t>
  </si>
  <si>
    <t>Nov 2019</t>
  </si>
  <si>
    <t>Dec. 2019</t>
  </si>
  <si>
    <t xml:space="preserve">    Tinglysningsafgift mv.</t>
  </si>
  <si>
    <t>A-skat</t>
  </si>
  <si>
    <t>§55-beløb</t>
  </si>
  <si>
    <t xml:space="preserve">      Afregning til kommuner, selskabsskat mv.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</si>
  <si>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</si>
  <si>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</si>
  <si>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</si>
  <si>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</si>
  <si>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</si>
  <si>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</si>
  <si>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</si>
  <si>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</si>
  <si>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   Afgift af væddemål</t>
  </si>
  <si>
    <t xml:space="preserve">     Afgift af online kasinospil</t>
  </si>
  <si>
    <t xml:space="preserve">     Det Danske Klasselotteri A/S</t>
  </si>
  <si>
    <t>Lønsumsafgift i alt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</si>
  <si>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</si>
  <si>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</si>
  <si>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</si>
  <si>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</si>
  <si>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</si>
  <si>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</si>
  <si>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</si>
  <si>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</si>
  <si>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</si>
  <si>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Sep. 2018</t>
  </si>
  <si>
    <t>Okt. 2018</t>
  </si>
  <si>
    <t>Nov 2018</t>
  </si>
  <si>
    <t>Dec 2018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</si>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</sst>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r.&quot;;[Red]\-#,##0\ &quot;kr.&quot;"/>
    <numFmt numFmtId="164" formatCode="_ * #,##0.00_ ;_ * \-#,##0.00_ ;_ * &quot;-&quot;??_ ;_ @_ "/>
    <numFmt numFmtId="165" formatCode="#.##0"/>
    <numFmt numFmtId="166" formatCode="d\.\ mmmm\ yyyy"/>
    <numFmt numFmtId="167" formatCode="#,##0.0000000"/>
    <numFmt numFmtId="168" formatCode="#,##0.000000000000000000"/>
    <numFmt numFmtId="169" formatCode="#,##0.000000000000000000000000000000000000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/>
      <right/>
      <top style="medium">
        <color rgb="FF000080"/>
      </top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/>
      <top style="thin">
        <color rgb="FF000080"/>
      </top>
      <bottom style="medium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18"/>
      </top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23"/>
      </left>
      <right/>
      <top/>
      <bottom style="medium">
        <color theme="1"/>
      </bottom>
      <diagonal/>
    </border>
    <border>
      <left style="thin">
        <color theme="4" tint="0.249977111117893"/>
      </left>
      <right/>
      <top style="medium">
        <color indexed="1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246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quotePrefix="1" applyNumberFormat="1" applyFont="1"/>
    <xf numFmtId="3" fontId="1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quotePrefix="1" applyFont="1"/>
    <xf numFmtId="0" fontId="2" fillId="0" borderId="1" xfId="0" applyFont="1" applyBorder="1"/>
    <xf numFmtId="0" fontId="1" fillId="0" borderId="1" xfId="0" applyFont="1" applyBorder="1"/>
    <xf numFmtId="0" fontId="1" fillId="0" borderId="2" xfId="0" applyFont="1" applyBorder="1"/>
    <xf numFmtId="0" fontId="3" fillId="0" borderId="3" xfId="0" applyFont="1" applyBorder="1"/>
    <xf numFmtId="0" fontId="1" fillId="0" borderId="3" xfId="0" applyFont="1" applyBorder="1"/>
    <xf numFmtId="3" fontId="1" fillId="0" borderId="3" xfId="0" quotePrefix="1" applyNumberFormat="1" applyFont="1" applyBorder="1"/>
    <xf numFmtId="3" fontId="1" fillId="0" borderId="4" xfId="0" quotePrefix="1" applyNumberFormat="1" applyFont="1" applyBorder="1"/>
    <xf numFmtId="0" fontId="1" fillId="0" borderId="5" xfId="0" applyFont="1" applyBorder="1"/>
    <xf numFmtId="3" fontId="4" fillId="0" borderId="6" xfId="0" quotePrefix="1" applyNumberFormat="1" applyFont="1" applyBorder="1"/>
    <xf numFmtId="3" fontId="4" fillId="0" borderId="7" xfId="0" quotePrefix="1" applyNumberFormat="1" applyFont="1" applyBorder="1"/>
    <xf numFmtId="3" fontId="1" fillId="0" borderId="7" xfId="0" quotePrefix="1" applyNumberFormat="1" applyFont="1" applyBorder="1"/>
    <xf numFmtId="3" fontId="1" fillId="0" borderId="6" xfId="0" quotePrefix="1" applyNumberFormat="1" applyFont="1" applyBorder="1"/>
    <xf numFmtId="0" fontId="4" fillId="0" borderId="8" xfId="0" quotePrefix="1" applyFont="1" applyBorder="1"/>
    <xf numFmtId="0" fontId="4" fillId="0" borderId="8" xfId="0" applyFont="1" applyBorder="1"/>
    <xf numFmtId="3" fontId="4" fillId="0" borderId="9" xfId="0" quotePrefix="1" applyNumberFormat="1" applyFont="1" applyBorder="1"/>
    <xf numFmtId="0" fontId="1" fillId="0" borderId="10" xfId="0" applyFont="1" applyBorder="1"/>
    <xf numFmtId="0" fontId="4" fillId="0" borderId="3" xfId="0" applyFont="1" applyBorder="1"/>
    <xf numFmtId="3" fontId="4" fillId="0" borderId="11" xfId="0" applyNumberFormat="1" applyFont="1" applyBorder="1"/>
    <xf numFmtId="3" fontId="1" fillId="0" borderId="12" xfId="0" applyNumberFormat="1" applyFont="1" applyBorder="1"/>
    <xf numFmtId="3" fontId="1" fillId="0" borderId="7" xfId="0" applyNumberFormat="1" applyFont="1" applyBorder="1"/>
    <xf numFmtId="3" fontId="1" fillId="0" borderId="6" xfId="0" applyNumberFormat="1" applyFont="1" applyBorder="1"/>
    <xf numFmtId="0" fontId="1" fillId="0" borderId="13" xfId="0" applyFont="1" applyBorder="1"/>
    <xf numFmtId="3" fontId="1" fillId="0" borderId="14" xfId="0" applyNumberFormat="1" applyFont="1" applyBorder="1"/>
    <xf numFmtId="0" fontId="4" fillId="0" borderId="1" xfId="0" applyFont="1" applyBorder="1"/>
    <xf numFmtId="3" fontId="4" fillId="0" borderId="15" xfId="0" applyNumberFormat="1" applyFont="1" applyBorder="1"/>
    <xf numFmtId="0" fontId="4" fillId="0" borderId="2" xfId="0" applyFont="1" applyBorder="1"/>
    <xf numFmtId="0" fontId="1" fillId="0" borderId="8" xfId="0" applyFont="1" applyBorder="1"/>
    <xf numFmtId="3" fontId="1" fillId="0" borderId="9" xfId="0" applyNumberFormat="1" applyFont="1" applyBorder="1"/>
    <xf numFmtId="0" fontId="1" fillId="0" borderId="7" xfId="0" applyFont="1" applyBorder="1"/>
    <xf numFmtId="0" fontId="1" fillId="0" borderId="16" xfId="0" applyFont="1" applyBorder="1"/>
    <xf numFmtId="3" fontId="1" fillId="0" borderId="4" xfId="0" applyNumberFormat="1" applyFont="1" applyBorder="1"/>
    <xf numFmtId="0" fontId="5" fillId="0" borderId="5" xfId="0" applyFont="1" applyBorder="1"/>
    <xf numFmtId="3" fontId="4" fillId="0" borderId="17" xfId="0" applyNumberFormat="1" applyFont="1" applyBorder="1"/>
    <xf numFmtId="0" fontId="6" fillId="0" borderId="0" xfId="0" applyFo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18" xfId="0" applyFont="1" applyBorder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/>
    <xf numFmtId="3" fontId="4" fillId="0" borderId="0" xfId="0" applyNumberFormat="1" applyFont="1"/>
    <xf numFmtId="0" fontId="4" fillId="0" borderId="13" xfId="0" applyFont="1" applyBorder="1"/>
    <xf numFmtId="0" fontId="0" fillId="0" borderId="13" xfId="0" applyBorder="1"/>
    <xf numFmtId="3" fontId="0" fillId="0" borderId="14" xfId="0" applyNumberFormat="1" applyBorder="1"/>
    <xf numFmtId="3" fontId="4" fillId="0" borderId="9" xfId="0" applyNumberFormat="1" applyFont="1" applyBorder="1"/>
    <xf numFmtId="3" fontId="1" fillId="0" borderId="20" xfId="0" applyNumberFormat="1" applyFont="1" applyBorder="1"/>
    <xf numFmtId="3" fontId="1" fillId="0" borderId="21" xfId="0" quotePrefix="1" applyNumberFormat="1" applyFont="1" applyBorder="1"/>
    <xf numFmtId="0" fontId="1" fillId="0" borderId="22" xfId="0" applyFont="1" applyBorder="1"/>
    <xf numFmtId="3" fontId="1" fillId="0" borderId="23" xfId="0" quotePrefix="1" applyNumberFormat="1" applyFont="1" applyBorder="1"/>
    <xf numFmtId="0" fontId="1" fillId="0" borderId="24" xfId="0" applyFont="1" applyBorder="1"/>
    <xf numFmtId="3" fontId="1" fillId="0" borderId="25" xfId="0" applyNumberFormat="1" applyFont="1" applyBorder="1"/>
    <xf numFmtId="165" fontId="0" fillId="0" borderId="0" xfId="0" applyNumberFormat="1"/>
    <xf numFmtId="165" fontId="0" fillId="0" borderId="26" xfId="0" applyNumberFormat="1" applyBorder="1"/>
    <xf numFmtId="165" fontId="0" fillId="0" borderId="27" xfId="0" applyNumberFormat="1" applyBorder="1"/>
    <xf numFmtId="3" fontId="1" fillId="0" borderId="28" xfId="0" applyNumberFormat="1" applyFont="1" applyBorder="1"/>
    <xf numFmtId="0" fontId="1" fillId="0" borderId="29" xfId="0" applyFont="1" applyBorder="1"/>
    <xf numFmtId="0" fontId="4" fillId="0" borderId="30" xfId="0" applyFont="1" applyBorder="1"/>
    <xf numFmtId="0" fontId="0" fillId="0" borderId="26" xfId="0" applyBorder="1"/>
    <xf numFmtId="3" fontId="1" fillId="0" borderId="31" xfId="0" applyNumberFormat="1" applyFont="1" applyBorder="1"/>
    <xf numFmtId="3" fontId="0" fillId="0" borderId="7" xfId="0" applyNumberFormat="1" applyBorder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34" xfId="0" applyNumberFormat="1" applyBorder="1"/>
    <xf numFmtId="0" fontId="8" fillId="0" borderId="0" xfId="0" applyFont="1" applyAlignment="1">
      <alignment vertical="top"/>
    </xf>
    <xf numFmtId="0" fontId="8" fillId="0" borderId="0" xfId="0" applyFo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Alignment="1">
      <alignment vertical="top" wrapText="1"/>
    </xf>
    <xf numFmtId="0" fontId="0" fillId="2" borderId="0" xfId="0" applyFill="1"/>
    <xf numFmtId="0" fontId="1" fillId="2" borderId="0" xfId="0" applyFont="1" applyFill="1"/>
    <xf numFmtId="0" fontId="2" fillId="2" borderId="1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17" fontId="4" fillId="2" borderId="17" xfId="0" quotePrefix="1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17" fontId="1" fillId="2" borderId="14" xfId="0" applyNumberFormat="1" applyFont="1" applyFill="1" applyBorder="1" applyAlignment="1">
      <alignment horizontal="center"/>
    </xf>
    <xf numFmtId="0" fontId="3" fillId="2" borderId="3" xfId="0" applyFont="1" applyFill="1" applyBorder="1"/>
    <xf numFmtId="0" fontId="1" fillId="2" borderId="3" xfId="0" applyFont="1" applyFill="1" applyBorder="1"/>
    <xf numFmtId="3" fontId="1" fillId="2" borderId="3" xfId="0" quotePrefix="1" applyNumberFormat="1" applyFont="1" applyFill="1" applyBorder="1"/>
    <xf numFmtId="0" fontId="4" fillId="2" borderId="0" xfId="0" applyFont="1" applyFill="1"/>
    <xf numFmtId="3" fontId="1" fillId="2" borderId="4" xfId="0" quotePrefix="1" applyNumberFormat="1" applyFont="1" applyFill="1" applyBorder="1"/>
    <xf numFmtId="0" fontId="1" fillId="2" borderId="5" xfId="0" applyFont="1" applyFill="1" applyBorder="1"/>
    <xf numFmtId="3" fontId="4" fillId="2" borderId="6" xfId="0" quotePrefix="1" applyNumberFormat="1" applyFont="1" applyFill="1" applyBorder="1"/>
    <xf numFmtId="0" fontId="5" fillId="2" borderId="0" xfId="0" applyFont="1" applyFill="1"/>
    <xf numFmtId="3" fontId="4" fillId="2" borderId="7" xfId="0" quotePrefix="1" applyNumberFormat="1" applyFont="1" applyFill="1" applyBorder="1"/>
    <xf numFmtId="3" fontId="1" fillId="2" borderId="7" xfId="0" quotePrefix="1" applyNumberFormat="1" applyFont="1" applyFill="1" applyBorder="1"/>
    <xf numFmtId="0" fontId="1" fillId="2" borderId="18" xfId="0" applyFont="1" applyFill="1" applyBorder="1"/>
    <xf numFmtId="3" fontId="1" fillId="2" borderId="21" xfId="0" quotePrefix="1" applyNumberFormat="1" applyFont="1" applyFill="1" applyBorder="1"/>
    <xf numFmtId="0" fontId="1" fillId="2" borderId="22" xfId="0" applyFont="1" applyFill="1" applyBorder="1"/>
    <xf numFmtId="3" fontId="1" fillId="2" borderId="23" xfId="0" quotePrefix="1" applyNumberFormat="1" applyFont="1" applyFill="1" applyBorder="1"/>
    <xf numFmtId="3" fontId="4" fillId="2" borderId="7" xfId="0" applyNumberFormat="1" applyFont="1" applyFill="1" applyBorder="1"/>
    <xf numFmtId="3" fontId="1" fillId="2" borderId="6" xfId="0" quotePrefix="1" applyNumberFormat="1" applyFont="1" applyFill="1" applyBorder="1"/>
    <xf numFmtId="0" fontId="4" fillId="2" borderId="8" xfId="0" quotePrefix="1" applyFont="1" applyFill="1" applyBorder="1"/>
    <xf numFmtId="0" fontId="4" fillId="2" borderId="8" xfId="0" applyFont="1" applyFill="1" applyBorder="1"/>
    <xf numFmtId="3" fontId="4" fillId="2" borderId="9" xfId="0" quotePrefix="1" applyNumberFormat="1" applyFont="1" applyFill="1" applyBorder="1"/>
    <xf numFmtId="3" fontId="1" fillId="2" borderId="0" xfId="0" quotePrefix="1" applyNumberFormat="1" applyFont="1" applyFill="1"/>
    <xf numFmtId="0" fontId="6" fillId="2" borderId="0" xfId="0" applyFont="1" applyFill="1"/>
    <xf numFmtId="0" fontId="3" fillId="2" borderId="0" xfId="0" applyFont="1" applyFill="1"/>
    <xf numFmtId="3" fontId="1" fillId="2" borderId="0" xfId="0" applyNumberFormat="1" applyFont="1" applyFill="1"/>
    <xf numFmtId="0" fontId="4" fillId="2" borderId="3" xfId="0" applyFont="1" applyFill="1" applyBorder="1"/>
    <xf numFmtId="3" fontId="4" fillId="2" borderId="11" xfId="0" applyNumberFormat="1" applyFont="1" applyFill="1" applyBorder="1"/>
    <xf numFmtId="0" fontId="1" fillId="2" borderId="10" xfId="0" applyFont="1" applyFill="1" applyBorder="1"/>
    <xf numFmtId="3" fontId="1" fillId="2" borderId="12" xfId="0" applyNumberFormat="1" applyFont="1" applyFill="1" applyBorder="1"/>
    <xf numFmtId="3" fontId="1" fillId="2" borderId="7" xfId="0" applyNumberFormat="1" applyFont="1" applyFill="1" applyBorder="1"/>
    <xf numFmtId="0" fontId="1" fillId="2" borderId="0" xfId="0" quotePrefix="1" applyFont="1" applyFill="1"/>
    <xf numFmtId="0" fontId="1" fillId="2" borderId="13" xfId="0" applyFont="1" applyFill="1" applyBorder="1"/>
    <xf numFmtId="0" fontId="1" fillId="2" borderId="8" xfId="0" applyFont="1" applyFill="1" applyBorder="1"/>
    <xf numFmtId="3" fontId="4" fillId="2" borderId="9" xfId="0" applyNumberFormat="1" applyFont="1" applyFill="1" applyBorder="1"/>
    <xf numFmtId="0" fontId="4" fillId="2" borderId="1" xfId="0" applyFont="1" applyFill="1" applyBorder="1"/>
    <xf numFmtId="3" fontId="4" fillId="2" borderId="15" xfId="0" applyNumberFormat="1" applyFont="1" applyFill="1" applyBorder="1"/>
    <xf numFmtId="0" fontId="0" fillId="2" borderId="13" xfId="0" applyFill="1" applyBorder="1"/>
    <xf numFmtId="3" fontId="1" fillId="2" borderId="14" xfId="0" applyNumberFormat="1" applyFont="1" applyFill="1" applyBorder="1"/>
    <xf numFmtId="0" fontId="4" fillId="2" borderId="13" xfId="0" applyFont="1" applyFill="1" applyBorder="1"/>
    <xf numFmtId="3" fontId="0" fillId="2" borderId="14" xfId="0" applyNumberFormat="1" applyFill="1" applyBorder="1"/>
    <xf numFmtId="0" fontId="4" fillId="2" borderId="2" xfId="0" applyFont="1" applyFill="1" applyBorder="1"/>
    <xf numFmtId="3" fontId="1" fillId="2" borderId="9" xfId="0" applyNumberFormat="1" applyFont="1" applyFill="1" applyBorder="1"/>
    <xf numFmtId="0" fontId="1" fillId="2" borderId="7" xfId="0" applyFont="1" applyFill="1" applyBorder="1"/>
    <xf numFmtId="3" fontId="1" fillId="2" borderId="6" xfId="0" applyNumberFormat="1" applyFont="1" applyFill="1" applyBorder="1"/>
    <xf numFmtId="0" fontId="0" fillId="2" borderId="13" xfId="0" applyFill="1" applyBorder="1" applyAlignment="1">
      <alignment wrapText="1"/>
    </xf>
    <xf numFmtId="0" fontId="1" fillId="2" borderId="16" xfId="0" applyFont="1" applyFill="1" applyBorder="1"/>
    <xf numFmtId="3" fontId="1" fillId="2" borderId="4" xfId="0" applyNumberFormat="1" applyFont="1" applyFill="1" applyBorder="1"/>
    <xf numFmtId="0" fontId="1" fillId="2" borderId="24" xfId="0" applyFont="1" applyFill="1" applyBorder="1"/>
    <xf numFmtId="3" fontId="1" fillId="2" borderId="25" xfId="0" applyNumberFormat="1" applyFont="1" applyFill="1" applyBorder="1"/>
    <xf numFmtId="165" fontId="0" fillId="2" borderId="0" xfId="0" applyNumberFormat="1" applyFill="1"/>
    <xf numFmtId="165" fontId="0" fillId="2" borderId="26" xfId="0" applyNumberFormat="1" applyFill="1" applyBorder="1"/>
    <xf numFmtId="165" fontId="0" fillId="2" borderId="27" xfId="0" applyNumberFormat="1" applyFill="1" applyBorder="1"/>
    <xf numFmtId="3" fontId="1" fillId="2" borderId="28" xfId="0" applyNumberFormat="1" applyFont="1" applyFill="1" applyBorder="1"/>
    <xf numFmtId="0" fontId="5" fillId="2" borderId="5" xfId="0" applyFont="1" applyFill="1" applyBorder="1"/>
    <xf numFmtId="3" fontId="1" fillId="2" borderId="31" xfId="0" applyNumberFormat="1" applyFont="1" applyFill="1" applyBorder="1"/>
    <xf numFmtId="0" fontId="1" fillId="2" borderId="29" xfId="0" applyFont="1" applyFill="1" applyBorder="1"/>
    <xf numFmtId="3" fontId="1" fillId="2" borderId="20" xfId="0" applyNumberFormat="1" applyFont="1" applyFill="1" applyBorder="1"/>
    <xf numFmtId="3" fontId="0" fillId="2" borderId="7" xfId="0" applyNumberFormat="1" applyFill="1" applyBorder="1"/>
    <xf numFmtId="0" fontId="4" fillId="2" borderId="30" xfId="0" applyFont="1" applyFill="1" applyBorder="1"/>
    <xf numFmtId="3" fontId="4" fillId="2" borderId="17" xfId="0" applyNumberFormat="1" applyFont="1" applyFill="1" applyBorder="1"/>
    <xf numFmtId="0" fontId="0" fillId="2" borderId="26" xfId="0" applyFill="1" applyBorder="1"/>
    <xf numFmtId="3" fontId="0" fillId="2" borderId="34" xfId="0" applyNumberFormat="1" applyFill="1" applyBorder="1"/>
    <xf numFmtId="17" fontId="0" fillId="0" borderId="14" xfId="0" applyNumberFormat="1" applyBorder="1" applyAlignment="1">
      <alignment horizontal="center"/>
    </xf>
    <xf numFmtId="0" fontId="3" fillId="0" borderId="35" xfId="2" applyFont="1" applyBorder="1"/>
    <xf numFmtId="0" fontId="1" fillId="0" borderId="35" xfId="2" applyFont="1" applyBorder="1"/>
    <xf numFmtId="0" fontId="1" fillId="0" borderId="0" xfId="2" applyFont="1"/>
    <xf numFmtId="0" fontId="4" fillId="0" borderId="0" xfId="2" applyFont="1"/>
    <xf numFmtId="0" fontId="1" fillId="0" borderId="36" xfId="2" applyFont="1" applyBorder="1"/>
    <xf numFmtId="0" fontId="5" fillId="0" borderId="0" xfId="2" applyFont="1"/>
    <xf numFmtId="0" fontId="4" fillId="0" borderId="37" xfId="2" quotePrefix="1" applyFont="1" applyBorder="1"/>
    <xf numFmtId="0" fontId="4" fillId="0" borderId="37" xfId="2" applyFont="1" applyBorder="1"/>
    <xf numFmtId="0" fontId="3" fillId="0" borderId="0" xfId="2" applyFont="1"/>
    <xf numFmtId="0" fontId="4" fillId="0" borderId="35" xfId="2" applyFont="1" applyBorder="1"/>
    <xf numFmtId="0" fontId="1" fillId="0" borderId="38" xfId="2" applyFont="1" applyBorder="1"/>
    <xf numFmtId="0" fontId="5" fillId="0" borderId="0" xfId="3" applyFont="1"/>
    <xf numFmtId="0" fontId="1" fillId="0" borderId="39" xfId="2" applyFont="1" applyBorder="1"/>
    <xf numFmtId="0" fontId="1" fillId="0" borderId="40" xfId="2" applyFont="1" applyBorder="1"/>
    <xf numFmtId="3" fontId="1" fillId="0" borderId="41" xfId="0" applyNumberFormat="1" applyFont="1" applyBorder="1"/>
    <xf numFmtId="3" fontId="1" fillId="0" borderId="42" xfId="0" applyNumberFormat="1" applyFont="1" applyBorder="1"/>
    <xf numFmtId="0" fontId="1" fillId="0" borderId="33" xfId="2" applyFont="1" applyBorder="1"/>
    <xf numFmtId="3" fontId="1" fillId="0" borderId="43" xfId="0" applyNumberFormat="1" applyFont="1" applyBorder="1"/>
    <xf numFmtId="3" fontId="1" fillId="0" borderId="44" xfId="0" applyNumberFormat="1" applyFont="1" applyBorder="1"/>
    <xf numFmtId="0" fontId="4" fillId="0" borderId="33" xfId="2" applyFont="1" applyBorder="1"/>
    <xf numFmtId="0" fontId="1" fillId="0" borderId="45" xfId="2" applyFont="1" applyBorder="1"/>
    <xf numFmtId="0" fontId="4" fillId="0" borderId="45" xfId="2" applyFont="1" applyBorder="1"/>
    <xf numFmtId="3" fontId="1" fillId="0" borderId="46" xfId="0" applyNumberFormat="1" applyFont="1" applyBorder="1"/>
    <xf numFmtId="3" fontId="1" fillId="0" borderId="47" xfId="0" applyNumberFormat="1" applyFont="1" applyBorder="1"/>
    <xf numFmtId="0" fontId="4" fillId="0" borderId="48" xfId="2" applyFont="1" applyBorder="1"/>
    <xf numFmtId="0" fontId="4" fillId="0" borderId="51" xfId="2" applyFont="1" applyBorder="1"/>
    <xf numFmtId="0" fontId="5" fillId="0" borderId="40" xfId="2" applyFont="1" applyBorder="1"/>
    <xf numFmtId="0" fontId="1" fillId="0" borderId="52" xfId="2" applyFont="1" applyBorder="1"/>
    <xf numFmtId="3" fontId="1" fillId="0" borderId="53" xfId="0" applyNumberFormat="1" applyFont="1" applyBorder="1"/>
    <xf numFmtId="3" fontId="1" fillId="0" borderId="54" xfId="0" applyNumberFormat="1" applyFont="1" applyBorder="1"/>
    <xf numFmtId="0" fontId="4" fillId="0" borderId="40" xfId="2" applyFont="1" applyBorder="1"/>
    <xf numFmtId="0" fontId="0" fillId="0" borderId="0" xfId="2" applyFont="1"/>
    <xf numFmtId="3" fontId="4" fillId="0" borderId="43" xfId="0" applyNumberFormat="1" applyFont="1" applyBorder="1"/>
    <xf numFmtId="3" fontId="4" fillId="0" borderId="44" xfId="0" applyNumberFormat="1" applyFont="1" applyBorder="1"/>
    <xf numFmtId="3" fontId="4" fillId="0" borderId="41" xfId="0" applyNumberFormat="1" applyFont="1" applyBorder="1"/>
    <xf numFmtId="3" fontId="4" fillId="0" borderId="46" xfId="0" applyNumberFormat="1" applyFont="1" applyBorder="1"/>
    <xf numFmtId="3" fontId="4" fillId="0" borderId="47" xfId="0" applyNumberFormat="1" applyFont="1" applyBorder="1"/>
    <xf numFmtId="3" fontId="4" fillId="0" borderId="49" xfId="0" applyNumberFormat="1" applyFont="1" applyBorder="1"/>
    <xf numFmtId="3" fontId="4" fillId="0" borderId="50" xfId="0" applyNumberFormat="1" applyFont="1" applyBorder="1"/>
    <xf numFmtId="3" fontId="4" fillId="0" borderId="31" xfId="0" applyNumberFormat="1" applyFont="1" applyBorder="1"/>
    <xf numFmtId="3" fontId="4" fillId="0" borderId="42" xfId="0" applyNumberFormat="1" applyFont="1" applyBorder="1"/>
    <xf numFmtId="3" fontId="1" fillId="0" borderId="55" xfId="0" applyNumberFormat="1" applyFont="1" applyBorder="1"/>
    <xf numFmtId="3" fontId="1" fillId="0" borderId="8" xfId="2" applyNumberFormat="1" applyFont="1" applyBorder="1"/>
    <xf numFmtId="3" fontId="1" fillId="0" borderId="2" xfId="0" applyNumberFormat="1" applyFont="1" applyBorder="1"/>
    <xf numFmtId="3" fontId="1" fillId="0" borderId="2" xfId="0" quotePrefix="1" applyNumberFormat="1" applyFont="1" applyBorder="1"/>
    <xf numFmtId="3" fontId="4" fillId="0" borderId="0" xfId="0" quotePrefix="1" applyNumberFormat="1" applyFont="1"/>
    <xf numFmtId="0" fontId="1" fillId="0" borderId="56" xfId="2" applyFont="1" applyBorder="1"/>
    <xf numFmtId="0" fontId="5" fillId="0" borderId="0" xfId="2" applyFont="1" applyAlignment="1">
      <alignment horizontal="left" indent="2"/>
    </xf>
    <xf numFmtId="0" fontId="1" fillId="0" borderId="0" xfId="2" applyFont="1" applyAlignment="1">
      <alignment horizontal="left" indent="2"/>
    </xf>
    <xf numFmtId="167" fontId="1" fillId="0" borderId="0" xfId="0" applyNumberFormat="1" applyFont="1"/>
    <xf numFmtId="168" fontId="1" fillId="0" borderId="0" xfId="0" applyNumberFormat="1" applyFont="1"/>
    <xf numFmtId="169" fontId="1" fillId="0" borderId="0" xfId="0" applyNumberFormat="1" applyFont="1"/>
    <xf numFmtId="3" fontId="1" fillId="0" borderId="33" xfId="0" applyNumberFormat="1" applyFont="1" applyBorder="1"/>
    <xf numFmtId="3" fontId="1" fillId="0" borderId="57" xfId="0" applyNumberFormat="1" applyFont="1" applyBorder="1"/>
    <xf numFmtId="3" fontId="1" fillId="0" borderId="58" xfId="0" applyNumberFormat="1" applyFont="1" applyBorder="1"/>
    <xf numFmtId="3" fontId="1" fillId="0" borderId="45" xfId="0" applyNumberFormat="1" applyFont="1" applyBorder="1"/>
    <xf numFmtId="0" fontId="3" fillId="0" borderId="33" xfId="2" applyFont="1" applyBorder="1"/>
    <xf numFmtId="0" fontId="1" fillId="0" borderId="59" xfId="2" applyFont="1" applyBorder="1"/>
    <xf numFmtId="3" fontId="1" fillId="0" borderId="60" xfId="0" applyNumberFormat="1" applyFont="1" applyBorder="1"/>
    <xf numFmtId="0" fontId="2" fillId="0" borderId="33" xfId="0" applyFont="1" applyBorder="1"/>
    <xf numFmtId="0" fontId="1" fillId="0" borderId="33" xfId="0" applyFont="1" applyBorder="1"/>
    <xf numFmtId="3" fontId="4" fillId="0" borderId="31" xfId="0" quotePrefix="1" applyNumberFormat="1" applyFont="1" applyBorder="1"/>
    <xf numFmtId="3" fontId="1" fillId="0" borderId="31" xfId="0" quotePrefix="1" applyNumberFormat="1" applyFont="1" applyBorder="1"/>
    <xf numFmtId="3" fontId="4" fillId="0" borderId="43" xfId="0" quotePrefix="1" applyNumberFormat="1" applyFont="1" applyBorder="1"/>
    <xf numFmtId="0" fontId="0" fillId="0" borderId="59" xfId="2" applyFont="1" applyBorder="1"/>
    <xf numFmtId="0" fontId="5" fillId="0" borderId="0" xfId="3" applyFont="1" applyAlignment="1">
      <alignment horizontal="left" indent="3"/>
    </xf>
    <xf numFmtId="0" fontId="1" fillId="0" borderId="61" xfId="2" applyFont="1" applyBorder="1"/>
    <xf numFmtId="3" fontId="0" fillId="0" borderId="57" xfId="0" applyNumberFormat="1" applyBorder="1"/>
    <xf numFmtId="3" fontId="0" fillId="0" borderId="58" xfId="0" applyNumberFormat="1" applyBorder="1"/>
    <xf numFmtId="0" fontId="4" fillId="0" borderId="33" xfId="2" quotePrefix="1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4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1" fillId="0" borderId="40" xfId="2" applyFont="1" applyBorder="1" applyAlignment="1">
      <alignment horizontal="left"/>
    </xf>
    <xf numFmtId="0" fontId="3" fillId="0" borderId="40" xfId="2" applyFont="1" applyBorder="1"/>
    <xf numFmtId="3" fontId="1" fillId="0" borderId="40" xfId="0" quotePrefix="1" applyNumberFormat="1" applyFont="1" applyBorder="1"/>
    <xf numFmtId="0" fontId="1" fillId="0" borderId="51" xfId="0" applyFont="1" applyBorder="1"/>
    <xf numFmtId="17" fontId="4" fillId="0" borderId="62" xfId="0" quotePrefix="1" applyNumberFormat="1" applyFont="1" applyBorder="1" applyAlignment="1">
      <alignment horizontal="center"/>
    </xf>
    <xf numFmtId="0" fontId="1" fillId="0" borderId="63" xfId="0" applyFont="1" applyBorder="1"/>
    <xf numFmtId="6" fontId="1" fillId="0" borderId="64" xfId="0" applyNumberFormat="1" applyFont="1" applyBorder="1" applyAlignment="1">
      <alignment horizontal="center"/>
    </xf>
    <xf numFmtId="6" fontId="0" fillId="0" borderId="64" xfId="0" applyNumberFormat="1" applyBorder="1" applyAlignment="1">
      <alignment horizontal="center"/>
    </xf>
    <xf numFmtId="0" fontId="1" fillId="0" borderId="52" xfId="2" applyFont="1" applyBorder="1" applyAlignment="1">
      <alignment horizontal="left"/>
    </xf>
    <xf numFmtId="0" fontId="1" fillId="0" borderId="59" xfId="2" applyFont="1" applyBorder="1" applyAlignment="1">
      <alignment horizontal="left" indent="2"/>
    </xf>
    <xf numFmtId="0" fontId="0" fillId="0" borderId="59" xfId="2" applyFont="1" applyBorder="1" applyAlignment="1">
      <alignment horizontal="left" indent="2"/>
    </xf>
    <xf numFmtId="0" fontId="0" fillId="0" borderId="0" xfId="2" applyFont="1" applyAlignment="1">
      <alignment horizontal="left" indent="2"/>
    </xf>
    <xf numFmtId="0" fontId="1" fillId="0" borderId="40" xfId="2" applyFont="1" applyBorder="1" applyAlignment="1">
      <alignment horizontal="left" indent="2"/>
    </xf>
    <xf numFmtId="3" fontId="1" fillId="0" borderId="7" xfId="0" applyNumberFormat="1" applyFont="1" applyBorder="1" applyAlignment="1">
      <alignment horizontal="right"/>
    </xf>
    <xf numFmtId="164" fontId="1" fillId="0" borderId="64" xfId="1" applyFont="1" applyBorder="1" applyAlignment="1">
      <alignment horizontal="center"/>
    </xf>
    <xf numFmtId="0" fontId="1" fillId="2" borderId="0" xfId="2" applyFont="1" applyFill="1" applyAlignment="1">
      <alignment horizontal="left" indent="2"/>
    </xf>
    <xf numFmtId="0" fontId="2" fillId="0" borderId="33" xfId="0" applyFont="1" applyBorder="1" applyAlignment="1">
      <alignment horizontal="left"/>
    </xf>
    <xf numFmtId="17" fontId="4" fillId="2" borderId="65" xfId="2" quotePrefix="1" applyNumberFormat="1" applyFont="1" applyFill="1" applyBorder="1" applyAlignment="1">
      <alignment horizontal="center"/>
    </xf>
    <xf numFmtId="3" fontId="1" fillId="0" borderId="66" xfId="0" applyNumberFormat="1" applyFont="1" applyBorder="1"/>
    <xf numFmtId="3" fontId="1" fillId="0" borderId="67" xfId="0" applyNumberFormat="1" applyFont="1" applyBorder="1"/>
    <xf numFmtId="3" fontId="1" fillId="0" borderId="68" xfId="0" applyNumberFormat="1" applyFont="1" applyBorder="1"/>
    <xf numFmtId="3" fontId="1" fillId="0" borderId="69" xfId="0" applyNumberFormat="1" applyFont="1" applyBorder="1"/>
    <xf numFmtId="0" fontId="8" fillId="0" borderId="0" xfId="0" applyFont="1" applyAlignment="1">
      <alignment horizontal="left" vertical="top" wrapText="1"/>
    </xf>
  </cellXfs>
  <cellStyles count="4">
    <cellStyle name="Komma" xfId="1" builtinId="3"/>
    <cellStyle name="Normal" xfId="0" builtinId="0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kat.sharepoint.com/sites/org_8594/Delte%20dokumenter/Projekter/Indt&#230;gtslister/01%20Backup/2019/13%20December/Databehandling%20til%20indt&#230;gtslisten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Input"/>
      <sheetName val="2. PAS"/>
      <sheetName val="3. SAP"/>
      <sheetName val="4. Indkomstskat"/>
      <sheetName val="5. MOMS - data"/>
      <sheetName val="6.Output"/>
      <sheetName val="7. Afgifter"/>
      <sheetName val="8. Skatter"/>
      <sheetName val="9. Moms"/>
      <sheetName val="10. Indtægtsliste"/>
      <sheetName val="11. Regnskab Afgifter"/>
      <sheetName val="12. Regnskab Skatter"/>
      <sheetName val="13. Regnskab Moms"/>
      <sheetName val="14. Diverse beregninger"/>
      <sheetName val="15. Indtægtslister_sidste_år"/>
      <sheetName val="16. Word format_sidste_år"/>
      <sheetName val="17. Regnskab afgifter_sidste_år"/>
      <sheetName val="18. Regnskab skatter_sidste_år"/>
      <sheetName val="19. Regnskab moms_sidste_år"/>
      <sheetName val="20. Regnskab procent_sidste_år"/>
      <sheetName val="21. Word format_pct"/>
      <sheetName val="22. Indtægtslister_pct"/>
      <sheetName val="24. Fordelingsnøg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6">
          <cell r="X46">
            <v>49091544.107150003</v>
          </cell>
        </row>
        <row r="47">
          <cell r="X47">
            <v>-24227336.179000001</v>
          </cell>
        </row>
        <row r="51">
          <cell r="X51">
            <v>3750755.514</v>
          </cell>
        </row>
        <row r="52">
          <cell r="X52">
            <v>-1050092.0260000001</v>
          </cell>
        </row>
        <row r="56">
          <cell r="X56">
            <v>99590.254000000001</v>
          </cell>
        </row>
        <row r="57">
          <cell r="X57">
            <v>-30315.063999999998</v>
          </cell>
        </row>
        <row r="61">
          <cell r="X61">
            <v>27404.701000000001</v>
          </cell>
        </row>
        <row r="62">
          <cell r="X62">
            <v>-5933.0820000000003</v>
          </cell>
        </row>
        <row r="65">
          <cell r="X65">
            <v>-97979</v>
          </cell>
        </row>
        <row r="67">
          <cell r="X67">
            <v>-83209.121329999994</v>
          </cell>
        </row>
        <row r="69">
          <cell r="X69">
            <v>-1120801.1247100001</v>
          </cell>
        </row>
        <row r="71">
          <cell r="X71">
            <v>26353628.979109995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64"/>
  <sheetViews>
    <sheetView showGridLines="0" workbookViewId="0">
      <selection activeCell="C6" sqref="C6"/>
    </sheetView>
  </sheetViews>
  <sheetFormatPr defaultColWidth="9.33203125" defaultRowHeight="12.75" x14ac:dyDescent="0.2"/>
  <cols>
    <col min="1" max="1" width="2.6640625" style="76" customWidth="1"/>
    <col min="2" max="2" width="30.83203125" style="76" customWidth="1"/>
    <col min="3" max="3" width="111" style="76" customWidth="1"/>
    <col min="4" max="4" width="17" style="76" customWidth="1"/>
    <col min="5" max="8" width="15.83203125" style="76" customWidth="1"/>
    <col min="9" max="254" width="9.83203125" style="76" customWidth="1"/>
    <col min="255" max="16384" width="9.33203125" style="76"/>
  </cols>
  <sheetData>
    <row r="1" spans="1:7" ht="15" customHeight="1" x14ac:dyDescent="0.2">
      <c r="A1" s="75"/>
      <c r="B1" s="75"/>
      <c r="C1" s="75"/>
      <c r="D1" s="75"/>
      <c r="E1" s="75"/>
      <c r="F1" s="75"/>
      <c r="G1" s="75"/>
    </row>
    <row r="2" spans="1:7" ht="15" customHeight="1" x14ac:dyDescent="0.2">
      <c r="A2" s="75"/>
      <c r="B2" s="75"/>
      <c r="C2" s="77"/>
      <c r="D2" s="77">
        <f ca="1">NOW()</f>
        <v>46169.573022569442</v>
      </c>
      <c r="E2" s="75"/>
      <c r="F2" s="75"/>
      <c r="G2" s="75"/>
    </row>
    <row r="3" spans="1:7" ht="15" customHeight="1" thickBot="1" x14ac:dyDescent="0.25">
      <c r="A3" s="75"/>
      <c r="B3" s="67" t="s">
        <v>0</v>
      </c>
      <c r="C3" s="78"/>
      <c r="D3" s="78"/>
      <c r="E3" s="75"/>
      <c r="F3" s="75"/>
      <c r="G3" s="75"/>
    </row>
    <row r="4" spans="1:7" ht="15" customHeight="1" thickTop="1" x14ac:dyDescent="0.2">
      <c r="A4" s="75"/>
      <c r="B4" s="75"/>
      <c r="C4" s="75"/>
      <c r="D4" s="75"/>
      <c r="E4" s="75"/>
      <c r="F4" s="75"/>
      <c r="G4" s="75"/>
    </row>
    <row r="5" spans="1:7" ht="15" customHeight="1" x14ac:dyDescent="0.2">
      <c r="A5" s="75"/>
      <c r="B5" s="68" t="s">
        <v>1</v>
      </c>
      <c r="C5" s="69" t="s">
        <v>2</v>
      </c>
      <c r="D5" s="75"/>
      <c r="E5" s="75"/>
      <c r="F5" s="75"/>
      <c r="G5" s="75"/>
    </row>
    <row r="6" spans="1:7" ht="15" customHeight="1" x14ac:dyDescent="0.2">
      <c r="A6" s="75"/>
      <c r="B6" s="68"/>
      <c r="C6" s="69"/>
      <c r="D6" s="75"/>
      <c r="E6" s="75"/>
      <c r="F6" s="75"/>
      <c r="G6" s="75"/>
    </row>
    <row r="7" spans="1:7" ht="30" customHeight="1" x14ac:dyDescent="0.2">
      <c r="A7" s="75"/>
      <c r="B7" s="68" t="s">
        <v>3</v>
      </c>
      <c r="C7" s="70" t="s">
        <v>4</v>
      </c>
      <c r="D7" s="75"/>
      <c r="E7" s="75"/>
      <c r="F7" s="75"/>
      <c r="G7" s="75"/>
    </row>
    <row r="8" spans="1:7" ht="15" customHeight="1" x14ac:dyDescent="0.2">
      <c r="A8" s="75"/>
      <c r="B8" s="68"/>
      <c r="C8" s="69"/>
      <c r="D8" s="75"/>
      <c r="E8" s="75"/>
      <c r="F8" s="75"/>
      <c r="G8" s="75"/>
    </row>
    <row r="9" spans="1:7" ht="15" customHeight="1" x14ac:dyDescent="0.2">
      <c r="A9" s="75"/>
      <c r="B9" s="68" t="s">
        <v>5</v>
      </c>
      <c r="C9" s="70" t="s">
        <v>6</v>
      </c>
      <c r="D9" s="75"/>
      <c r="E9" s="75"/>
      <c r="F9" s="75"/>
      <c r="G9" s="75"/>
    </row>
    <row r="10" spans="1:7" ht="15" customHeight="1" x14ac:dyDescent="0.2">
      <c r="A10" s="75"/>
      <c r="B10" s="68"/>
      <c r="C10" s="69"/>
      <c r="D10" s="75"/>
      <c r="E10" s="75"/>
      <c r="F10" s="75"/>
      <c r="G10" s="75"/>
    </row>
    <row r="11" spans="1:7" ht="30" customHeight="1" x14ac:dyDescent="0.2">
      <c r="A11" s="75"/>
      <c r="B11" s="68" t="s">
        <v>7</v>
      </c>
      <c r="C11" s="70" t="s">
        <v>8</v>
      </c>
      <c r="D11" s="75"/>
      <c r="E11" s="75"/>
      <c r="F11" s="75"/>
      <c r="G11" s="75"/>
    </row>
    <row r="12" spans="1:7" ht="15" customHeight="1" x14ac:dyDescent="0.2">
      <c r="A12" s="75"/>
      <c r="B12" s="68"/>
      <c r="C12" s="69"/>
      <c r="D12" s="75"/>
      <c r="E12" s="75"/>
      <c r="F12" s="75"/>
      <c r="G12" s="75"/>
    </row>
    <row r="13" spans="1:7" ht="15" customHeight="1" x14ac:dyDescent="0.2">
      <c r="A13" s="75"/>
      <c r="B13" s="68" t="s">
        <v>9</v>
      </c>
      <c r="C13" s="69" t="s">
        <v>10</v>
      </c>
      <c r="D13" s="75"/>
      <c r="E13" s="75"/>
      <c r="F13" s="75"/>
      <c r="G13" s="75"/>
    </row>
    <row r="14" spans="1:7" ht="15" customHeight="1" x14ac:dyDescent="0.2">
      <c r="A14" s="75"/>
      <c r="B14" s="68"/>
      <c r="C14" s="69"/>
      <c r="D14" s="75"/>
      <c r="E14" s="75"/>
      <c r="F14" s="75"/>
      <c r="G14" s="75"/>
    </row>
    <row r="15" spans="1:7" ht="15" customHeight="1" x14ac:dyDescent="0.2">
      <c r="A15" s="75"/>
      <c r="B15" s="68" t="s">
        <v>11</v>
      </c>
      <c r="C15" s="71">
        <f ca="1">D2</f>
        <v>46169.573022569442</v>
      </c>
      <c r="D15" s="75"/>
      <c r="E15" s="75"/>
      <c r="F15" s="75"/>
      <c r="G15" s="75"/>
    </row>
    <row r="16" spans="1:7" ht="15" customHeight="1" x14ac:dyDescent="0.2">
      <c r="A16" s="75"/>
      <c r="B16" s="68"/>
      <c r="C16" s="75"/>
      <c r="D16" s="75"/>
      <c r="E16" s="75"/>
      <c r="F16" s="75"/>
      <c r="G16" s="75"/>
    </row>
    <row r="17" spans="1:7" ht="15" customHeight="1" x14ac:dyDescent="0.2">
      <c r="A17" s="75"/>
      <c r="B17" s="68"/>
      <c r="C17" s="75"/>
      <c r="D17" s="75"/>
      <c r="E17" s="75"/>
      <c r="F17" s="75"/>
      <c r="G17" s="75"/>
    </row>
    <row r="18" spans="1:7" ht="15" customHeight="1" thickBot="1" x14ac:dyDescent="0.25">
      <c r="A18" s="75"/>
      <c r="B18" s="67" t="s">
        <v>12</v>
      </c>
      <c r="C18" s="67" t="s">
        <v>13</v>
      </c>
      <c r="D18" s="78"/>
      <c r="E18" s="75"/>
      <c r="F18" s="75"/>
      <c r="G18" s="75"/>
    </row>
    <row r="19" spans="1:7" ht="15" customHeight="1" thickTop="1" x14ac:dyDescent="0.2">
      <c r="A19" s="75"/>
      <c r="B19" s="68"/>
      <c r="C19" s="75"/>
      <c r="D19" s="75"/>
      <c r="E19" s="75"/>
      <c r="F19" s="75"/>
      <c r="G19" s="75"/>
    </row>
    <row r="20" spans="1:7" ht="15" customHeight="1" x14ac:dyDescent="0.2">
      <c r="A20" s="75"/>
      <c r="B20" s="68" t="s">
        <v>14</v>
      </c>
      <c r="C20" s="245" t="s">
        <v>15</v>
      </c>
      <c r="D20" s="75"/>
      <c r="E20" s="75"/>
      <c r="F20" s="75"/>
      <c r="G20" s="75"/>
    </row>
    <row r="21" spans="1:7" ht="15" customHeight="1" x14ac:dyDescent="0.2">
      <c r="A21" s="75"/>
      <c r="B21" s="68"/>
      <c r="C21" s="245"/>
      <c r="D21" s="75"/>
      <c r="E21" s="75"/>
      <c r="F21" s="75"/>
      <c r="G21" s="75"/>
    </row>
    <row r="22" spans="1:7" ht="15" customHeight="1" x14ac:dyDescent="0.2">
      <c r="A22" s="75"/>
      <c r="B22" s="68"/>
      <c r="C22" s="245"/>
      <c r="D22" s="75"/>
      <c r="E22" s="75"/>
      <c r="F22" s="75"/>
      <c r="G22" s="75"/>
    </row>
    <row r="23" spans="1:7" ht="15" customHeight="1" x14ac:dyDescent="0.2">
      <c r="A23" s="75"/>
      <c r="B23" s="68"/>
      <c r="C23" s="245"/>
      <c r="D23" s="75"/>
      <c r="E23" s="75"/>
      <c r="F23" s="75"/>
      <c r="G23" s="75"/>
    </row>
    <row r="24" spans="1:7" ht="15" customHeight="1" x14ac:dyDescent="0.2">
      <c r="A24" s="75"/>
      <c r="B24" s="68"/>
      <c r="C24" s="75"/>
      <c r="D24" s="75"/>
      <c r="E24" s="75"/>
      <c r="F24" s="75"/>
      <c r="G24" s="75"/>
    </row>
    <row r="25" spans="1:7" ht="15" customHeight="1" x14ac:dyDescent="0.2">
      <c r="A25" s="75"/>
      <c r="B25" s="68" t="s">
        <v>16</v>
      </c>
      <c r="C25" s="245" t="s">
        <v>17</v>
      </c>
      <c r="D25" s="75"/>
      <c r="E25" s="75"/>
      <c r="F25" s="75"/>
      <c r="G25" s="75"/>
    </row>
    <row r="26" spans="1:7" ht="15" customHeight="1" x14ac:dyDescent="0.2">
      <c r="A26" s="75"/>
      <c r="B26" s="68"/>
      <c r="C26" s="245"/>
      <c r="D26" s="75"/>
      <c r="E26" s="75"/>
      <c r="F26" s="75"/>
      <c r="G26" s="75"/>
    </row>
    <row r="27" spans="1:7" ht="15" customHeight="1" x14ac:dyDescent="0.2">
      <c r="A27" s="75"/>
      <c r="B27" s="68"/>
      <c r="C27" s="245"/>
      <c r="D27" s="75"/>
      <c r="E27" s="75"/>
      <c r="F27" s="75"/>
      <c r="G27" s="75"/>
    </row>
    <row r="28" spans="1:7" ht="15" customHeight="1" x14ac:dyDescent="0.2">
      <c r="A28" s="75"/>
      <c r="B28" s="68"/>
      <c r="C28" s="245"/>
      <c r="D28" s="75"/>
      <c r="E28" s="75"/>
      <c r="F28" s="75"/>
      <c r="G28" s="75"/>
    </row>
    <row r="29" spans="1:7" ht="15" customHeight="1" x14ac:dyDescent="0.2">
      <c r="A29" s="75"/>
      <c r="B29" s="68"/>
      <c r="C29" s="245"/>
      <c r="D29" s="75"/>
      <c r="E29" s="75"/>
      <c r="F29" s="75"/>
      <c r="G29" s="75"/>
    </row>
    <row r="30" spans="1:7" ht="15" customHeight="1" x14ac:dyDescent="0.2">
      <c r="A30" s="75"/>
      <c r="B30" s="68"/>
      <c r="C30" s="80"/>
      <c r="D30" s="75"/>
      <c r="E30" s="75"/>
      <c r="F30" s="75"/>
      <c r="G30" s="75"/>
    </row>
    <row r="31" spans="1:7" ht="15" customHeight="1" thickBot="1" x14ac:dyDescent="0.25">
      <c r="A31" s="75"/>
      <c r="B31" s="79"/>
      <c r="C31" s="79"/>
      <c r="D31" s="79"/>
      <c r="E31" s="75"/>
      <c r="F31" s="75"/>
      <c r="G31" s="75"/>
    </row>
    <row r="32" spans="1:7" ht="15" customHeight="1" x14ac:dyDescent="0.2">
      <c r="A32" s="75"/>
      <c r="B32" s="75"/>
      <c r="C32" s="75"/>
      <c r="D32" s="75"/>
      <c r="E32" s="75"/>
      <c r="F32" s="75"/>
      <c r="G32" s="75"/>
    </row>
    <row r="33" spans="1:7" ht="15" customHeight="1" x14ac:dyDescent="0.2">
      <c r="A33" s="75"/>
      <c r="B33" s="75"/>
      <c r="C33" s="75"/>
      <c r="D33" s="75"/>
      <c r="E33" s="75"/>
      <c r="F33" s="75"/>
      <c r="G33" s="75"/>
    </row>
    <row r="34" spans="1:7" ht="15" customHeight="1" x14ac:dyDescent="0.2"/>
    <row r="35" spans="1:7" ht="15" customHeight="1" x14ac:dyDescent="0.2"/>
    <row r="36" spans="1:7" ht="15" customHeight="1" x14ac:dyDescent="0.2"/>
    <row r="37" spans="1:7" ht="15" customHeight="1" x14ac:dyDescent="0.2"/>
    <row r="38" spans="1:7" ht="15" customHeight="1" x14ac:dyDescent="0.2"/>
    <row r="39" spans="1:7" ht="15" customHeight="1" x14ac:dyDescent="0.2"/>
    <row r="40" spans="1:7" ht="15" customHeight="1" x14ac:dyDescent="0.2"/>
    <row r="41" spans="1:7" ht="15" customHeight="1" x14ac:dyDescent="0.2"/>
    <row r="42" spans="1:7" ht="15" customHeight="1" x14ac:dyDescent="0.2"/>
    <row r="43" spans="1:7" ht="15" customHeight="1" x14ac:dyDescent="0.2"/>
    <row r="44" spans="1:7" ht="15" customHeight="1" x14ac:dyDescent="0.2"/>
    <row r="45" spans="1:7" ht="15" customHeight="1" x14ac:dyDescent="0.2"/>
    <row r="46" spans="1:7" ht="15" customHeight="1" x14ac:dyDescent="0.2"/>
    <row r="47" spans="1:7" ht="15" customHeight="1" x14ac:dyDescent="0.2"/>
    <row r="48" spans="1: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P472"/>
  <sheetViews>
    <sheetView workbookViewId="0">
      <selection activeCell="P16" sqref="P16"/>
    </sheetView>
  </sheetViews>
  <sheetFormatPr defaultColWidth="9.33203125" defaultRowHeight="11.25" x14ac:dyDescent="0.2"/>
  <cols>
    <col min="1" max="1" width="2.83203125" style="82" customWidth="1"/>
    <col min="2" max="2" width="17.83203125" style="82" customWidth="1"/>
    <col min="3" max="3" width="60.83203125" style="82" customWidth="1"/>
    <col min="4" max="16" width="12.83203125" style="82" customWidth="1"/>
    <col min="17" max="16384" width="9.33203125" style="81"/>
  </cols>
  <sheetData>
    <row r="1" spans="1:16" ht="12" thickBot="1" x14ac:dyDescent="0.25">
      <c r="A1" s="81"/>
      <c r="B1" s="82" t="s">
        <v>385</v>
      </c>
    </row>
    <row r="2" spans="1:16" ht="16.5" thickBot="1" x14ac:dyDescent="0.3">
      <c r="B2" s="83" t="s">
        <v>415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</row>
    <row r="3" spans="1:16" x14ac:dyDescent="0.2">
      <c r="B3" s="85"/>
      <c r="C3" s="85"/>
      <c r="D3" s="86" t="s">
        <v>416</v>
      </c>
      <c r="E3" s="86" t="s">
        <v>417</v>
      </c>
      <c r="F3" s="86" t="s">
        <v>418</v>
      </c>
      <c r="G3" s="86" t="s">
        <v>419</v>
      </c>
      <c r="H3" s="86" t="s">
        <v>420</v>
      </c>
      <c r="I3" s="86" t="s">
        <v>421</v>
      </c>
      <c r="J3" s="86" t="s">
        <v>422</v>
      </c>
      <c r="K3" s="86" t="s">
        <v>423</v>
      </c>
      <c r="L3" s="86" t="s">
        <v>424</v>
      </c>
      <c r="M3" s="86" t="s">
        <v>425</v>
      </c>
      <c r="N3" s="86" t="s">
        <v>426</v>
      </c>
      <c r="O3" s="86" t="s">
        <v>427</v>
      </c>
      <c r="P3" s="87" t="s">
        <v>30</v>
      </c>
    </row>
    <row r="4" spans="1:16" ht="12" thickBot="1" x14ac:dyDescent="0.25">
      <c r="D4" s="88" t="s">
        <v>369</v>
      </c>
      <c r="E4" s="88" t="s">
        <v>369</v>
      </c>
      <c r="F4" s="88" t="s">
        <v>369</v>
      </c>
      <c r="G4" s="88" t="s">
        <v>369</v>
      </c>
      <c r="H4" s="88" t="s">
        <v>369</v>
      </c>
      <c r="I4" s="88" t="s">
        <v>369</v>
      </c>
      <c r="J4" s="88" t="s">
        <v>369</v>
      </c>
      <c r="K4" s="88" t="s">
        <v>369</v>
      </c>
      <c r="L4" s="88" t="s">
        <v>369</v>
      </c>
      <c r="M4" s="88" t="s">
        <v>369</v>
      </c>
      <c r="N4" s="88" t="s">
        <v>369</v>
      </c>
      <c r="O4" s="88" t="s">
        <v>369</v>
      </c>
      <c r="P4" s="88" t="s">
        <v>369</v>
      </c>
    </row>
    <row r="5" spans="1:16" ht="12.75" x14ac:dyDescent="0.2">
      <c r="B5" s="89" t="s">
        <v>31</v>
      </c>
      <c r="C5" s="90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6" spans="1:16" x14ac:dyDescent="0.2">
      <c r="C6" s="92" t="s">
        <v>32</v>
      </c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</row>
    <row r="7" spans="1:16" x14ac:dyDescent="0.2">
      <c r="C7" s="94" t="s">
        <v>33</v>
      </c>
      <c r="D7" s="95">
        <v>-3357753.7265300001</v>
      </c>
      <c r="E7" s="95">
        <v>-189573.91002000001</v>
      </c>
      <c r="F7" s="95">
        <v>-182960.34701</v>
      </c>
      <c r="G7" s="95">
        <v>-3238030.3425700003</v>
      </c>
      <c r="H7" s="95">
        <v>-190603.42864</v>
      </c>
      <c r="I7" s="95">
        <v>-185338.62586</v>
      </c>
      <c r="J7" s="95">
        <v>-3305135.6332899998</v>
      </c>
      <c r="K7" s="95">
        <v>-183017.77178000001</v>
      </c>
      <c r="L7" s="95">
        <v>-187324.80403</v>
      </c>
      <c r="M7" s="95">
        <v>-3289124.57596</v>
      </c>
      <c r="N7" s="95">
        <v>-185553.24418000001</v>
      </c>
      <c r="O7" s="95">
        <v>-161098.25860999999</v>
      </c>
      <c r="P7" s="95">
        <f>SUM(D7:O7)</f>
        <v>-14655514.668479998</v>
      </c>
    </row>
    <row r="8" spans="1:16" x14ac:dyDescent="0.2">
      <c r="C8" s="96" t="s">
        <v>34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</row>
    <row r="9" spans="1:16" x14ac:dyDescent="0.2">
      <c r="C9" s="82" t="s">
        <v>35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</row>
    <row r="10" spans="1:16" x14ac:dyDescent="0.2">
      <c r="B10" s="82" t="s">
        <v>36</v>
      </c>
      <c r="C10" s="99" t="s">
        <v>37</v>
      </c>
      <c r="D10" s="98">
        <v>-3357753.7265300001</v>
      </c>
      <c r="E10" s="98">
        <v>-189573.91002000001</v>
      </c>
      <c r="F10" s="98">
        <v>-182960.34701</v>
      </c>
      <c r="G10" s="98">
        <v>-3238030.3425700003</v>
      </c>
      <c r="H10" s="98">
        <v>-190603.42864</v>
      </c>
      <c r="I10" s="98">
        <v>-185338.62586</v>
      </c>
      <c r="J10" s="98">
        <v>-3305135.6332899998</v>
      </c>
      <c r="K10" s="98">
        <v>-183017.77178000001</v>
      </c>
      <c r="L10" s="98">
        <v>-187324.80403</v>
      </c>
      <c r="M10" s="98">
        <v>-3289124.57596</v>
      </c>
      <c r="N10" s="98">
        <v>-185553.24418000001</v>
      </c>
      <c r="O10" s="98">
        <v>-161098.25860999999</v>
      </c>
      <c r="P10" s="98">
        <f t="shared" ref="P10:P73" si="0">SUM(D10:O10)</f>
        <v>-14655514.668479998</v>
      </c>
    </row>
    <row r="11" spans="1:16" x14ac:dyDescent="0.2">
      <c r="C11" s="82" t="s">
        <v>38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98"/>
    </row>
    <row r="12" spans="1:16" x14ac:dyDescent="0.2">
      <c r="B12" s="82" t="s">
        <v>39</v>
      </c>
      <c r="C12" s="101" t="s">
        <v>40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102">
        <v>0</v>
      </c>
      <c r="L12" s="102">
        <v>0</v>
      </c>
      <c r="M12" s="102">
        <v>0</v>
      </c>
      <c r="N12" s="102">
        <v>0</v>
      </c>
      <c r="O12" s="102">
        <v>0</v>
      </c>
      <c r="P12" s="102">
        <f>SUM(D12:O12)</f>
        <v>0</v>
      </c>
    </row>
    <row r="13" spans="1:16" x14ac:dyDescent="0.2">
      <c r="C13" s="92" t="s">
        <v>41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</row>
    <row r="14" spans="1:16" x14ac:dyDescent="0.2">
      <c r="C14" s="82" t="s">
        <v>33</v>
      </c>
      <c r="D14" s="103">
        <v>74197251.347559974</v>
      </c>
      <c r="E14" s="103">
        <v>77486202.526649982</v>
      </c>
      <c r="F14" s="103">
        <v>76312737.80963999</v>
      </c>
      <c r="G14" s="103">
        <v>43371628.796190009</v>
      </c>
      <c r="H14" s="103">
        <v>55954930.671580002</v>
      </c>
      <c r="I14" s="103">
        <v>48807192.769909978</v>
      </c>
      <c r="J14" s="103">
        <v>39388318.923969992</v>
      </c>
      <c r="K14" s="103">
        <v>72147928.348540008</v>
      </c>
      <c r="L14" s="103">
        <v>50788874.664619997</v>
      </c>
      <c r="M14" s="103">
        <v>48751709.414759994</v>
      </c>
      <c r="N14" s="103">
        <v>81928875.34645997</v>
      </c>
      <c r="O14" s="103">
        <v>59579340.780989997</v>
      </c>
      <c r="P14" s="97">
        <f>SUM(D14:O14)</f>
        <v>728714991.40086997</v>
      </c>
    </row>
    <row r="15" spans="1:16" x14ac:dyDescent="0.2">
      <c r="C15" s="82" t="s">
        <v>42</v>
      </c>
      <c r="D15" s="98">
        <v>-386732.36603999994</v>
      </c>
      <c r="E15" s="98">
        <v>-175580.26334</v>
      </c>
      <c r="F15" s="98">
        <v>-148505.76886000001</v>
      </c>
      <c r="G15" s="98">
        <v>-81130.435549999995</v>
      </c>
      <c r="H15" s="98">
        <v>-169219.11529000002</v>
      </c>
      <c r="I15" s="98">
        <v>-120482.98137000001</v>
      </c>
      <c r="J15" s="98">
        <v>-163971.82319999998</v>
      </c>
      <c r="K15" s="98">
        <v>-90775.010350000011</v>
      </c>
      <c r="L15" s="98">
        <v>-1018406.6432200001</v>
      </c>
      <c r="M15" s="98">
        <v>-682059.46964999998</v>
      </c>
      <c r="N15" s="98">
        <v>-606235.65911000001</v>
      </c>
      <c r="O15" s="98">
        <v>-479615.34783000004</v>
      </c>
      <c r="P15" s="98">
        <f>SUM(D15:O15)</f>
        <v>-4122714.88381</v>
      </c>
    </row>
    <row r="16" spans="1:16" x14ac:dyDescent="0.2">
      <c r="C16" s="94" t="s">
        <v>43</v>
      </c>
      <c r="D16" s="104">
        <v>74583983.71359998</v>
      </c>
      <c r="E16" s="104">
        <v>77661782.789989978</v>
      </c>
      <c r="F16" s="104">
        <v>76461243.578499988</v>
      </c>
      <c r="G16" s="104">
        <v>43452759.231740005</v>
      </c>
      <c r="H16" s="104">
        <v>56124149.786870003</v>
      </c>
      <c r="I16" s="104">
        <v>48927675.75127998</v>
      </c>
      <c r="J16" s="104">
        <v>39552290.747169994</v>
      </c>
      <c r="K16" s="104">
        <v>72238703.358890012</v>
      </c>
      <c r="L16" s="104">
        <v>51807281.307839997</v>
      </c>
      <c r="M16" s="104">
        <v>49433768.884409994</v>
      </c>
      <c r="N16" s="104">
        <v>82535111.005569965</v>
      </c>
      <c r="O16" s="104">
        <v>60058956.128819995</v>
      </c>
      <c r="P16" s="102">
        <f>P41+P66+P73+P75+P80+P83+P102+P110+P118+P135+P144+P173+P177+P181+P190</f>
        <v>732837706.28467965</v>
      </c>
    </row>
    <row r="17" spans="2:16" x14ac:dyDescent="0.2">
      <c r="C17" s="96" t="s">
        <v>34</v>
      </c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</row>
    <row r="18" spans="2:16" x14ac:dyDescent="0.2">
      <c r="C18" s="82" t="s">
        <v>35</v>
      </c>
      <c r="D18" s="98"/>
      <c r="E18" s="98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</row>
    <row r="19" spans="2:16" x14ac:dyDescent="0.2">
      <c r="B19" s="82" t="s">
        <v>44</v>
      </c>
      <c r="C19" s="82" t="s">
        <v>45</v>
      </c>
      <c r="D19" s="98">
        <v>25115359.310679987</v>
      </c>
      <c r="E19" s="98">
        <v>24746780.646479987</v>
      </c>
      <c r="F19" s="98">
        <v>30801575.723139994</v>
      </c>
      <c r="G19" s="98">
        <v>19778072.903020009</v>
      </c>
      <c r="H19" s="98">
        <v>24979422.566720005</v>
      </c>
      <c r="I19" s="98">
        <v>24365515.244639985</v>
      </c>
      <c r="J19" s="98">
        <v>21347682.182649996</v>
      </c>
      <c r="K19" s="98">
        <v>27194034.984660011</v>
      </c>
      <c r="L19" s="98">
        <v>25769673.509500008</v>
      </c>
      <c r="M19" s="98">
        <v>25138854.043489989</v>
      </c>
      <c r="N19" s="98">
        <v>21203381.959929992</v>
      </c>
      <c r="O19" s="98">
        <v>30091023.079819996</v>
      </c>
      <c r="P19" s="98">
        <f>SUM(D19:O19)</f>
        <v>300531376.1547299</v>
      </c>
    </row>
    <row r="20" spans="2:16" x14ac:dyDescent="0.2">
      <c r="B20" s="82" t="s">
        <v>46</v>
      </c>
      <c r="C20" s="82" t="s">
        <v>47</v>
      </c>
      <c r="D20" s="98">
        <v>3325870.4951200001</v>
      </c>
      <c r="E20" s="98">
        <v>412454.83030000003</v>
      </c>
      <c r="F20" s="98">
        <v>21991281.89102</v>
      </c>
      <c r="G20" s="98">
        <v>-753582.16377999994</v>
      </c>
      <c r="H20" s="98">
        <v>-252194.91290999998</v>
      </c>
      <c r="I20" s="98">
        <v>998873.92540999991</v>
      </c>
      <c r="J20" s="98">
        <v>1629229.8522000001</v>
      </c>
      <c r="K20" s="98">
        <v>-556928.31286000006</v>
      </c>
      <c r="L20" s="98">
        <v>-269014.35183999996</v>
      </c>
      <c r="M20" s="98">
        <v>769926.78504999995</v>
      </c>
      <c r="N20" s="98">
        <v>34580682.672089994</v>
      </c>
      <c r="O20" s="98">
        <v>-164408.24463999999</v>
      </c>
      <c r="P20" s="98">
        <f t="shared" si="0"/>
        <v>61712192.46515999</v>
      </c>
    </row>
    <row r="21" spans="2:16" x14ac:dyDescent="0.2">
      <c r="B21" s="82" t="s">
        <v>48</v>
      </c>
      <c r="C21" s="82" t="s">
        <v>49</v>
      </c>
      <c r="D21" s="98">
        <v>15911647.332450001</v>
      </c>
      <c r="E21" s="98">
        <v>15631214.263259998</v>
      </c>
      <c r="F21" s="98">
        <v>12185.484730001539</v>
      </c>
      <c r="G21" s="98">
        <v>31853.806239999773</v>
      </c>
      <c r="H21" s="98">
        <v>633161.1733600006</v>
      </c>
      <c r="I21" s="98">
        <v>-186011.73835</v>
      </c>
      <c r="J21" s="98">
        <v>-1551.62877</v>
      </c>
      <c r="K21" s="98">
        <v>-13521.71408</v>
      </c>
      <c r="L21" s="98">
        <v>-17783.384690000003</v>
      </c>
      <c r="M21" s="98">
        <v>-72600.674889999995</v>
      </c>
      <c r="N21" s="98">
        <v>-2435256.9030300002</v>
      </c>
      <c r="O21" s="98">
        <v>-1126.2075600000001</v>
      </c>
      <c r="P21" s="98">
        <f t="shared" si="0"/>
        <v>29492209.808669999</v>
      </c>
    </row>
    <row r="22" spans="2:16" x14ac:dyDescent="0.2">
      <c r="B22" s="82" t="s">
        <v>50</v>
      </c>
      <c r="C22" s="82" t="s">
        <v>399</v>
      </c>
      <c r="D22" s="98">
        <v>656893.94908000005</v>
      </c>
      <c r="E22" s="98">
        <v>600749.51195000007</v>
      </c>
      <c r="F22" s="98">
        <v>503080.25099999999</v>
      </c>
      <c r="G22" s="98">
        <v>553584.44299999997</v>
      </c>
      <c r="H22" s="98">
        <v>491249.288</v>
      </c>
      <c r="I22" s="98">
        <v>600073.81499999994</v>
      </c>
      <c r="J22" s="98">
        <v>594701.27800000005</v>
      </c>
      <c r="K22" s="98">
        <v>573986.92099999997</v>
      </c>
      <c r="L22" s="98">
        <v>511705.52100000001</v>
      </c>
      <c r="M22" s="98">
        <v>540106.63051000005</v>
      </c>
      <c r="N22" s="98">
        <v>592808.11300000001</v>
      </c>
      <c r="O22" s="98">
        <v>1079361.8267699999</v>
      </c>
      <c r="P22" s="98">
        <f t="shared" si="0"/>
        <v>7298301.5483100004</v>
      </c>
    </row>
    <row r="23" spans="2:16" x14ac:dyDescent="0.2">
      <c r="B23" s="82" t="s">
        <v>52</v>
      </c>
      <c r="C23" s="82" t="s">
        <v>53</v>
      </c>
      <c r="D23" s="98">
        <v>17953.044329999997</v>
      </c>
      <c r="E23" s="98">
        <v>4594.1349700000001</v>
      </c>
      <c r="F23" s="98">
        <v>3025.0710899999999</v>
      </c>
      <c r="G23" s="98">
        <v>4720.2573700000003</v>
      </c>
      <c r="H23" s="98">
        <v>13069.212029999999</v>
      </c>
      <c r="I23" s="98">
        <v>6342.3918800000001</v>
      </c>
      <c r="J23" s="98">
        <v>8368.9061500000007</v>
      </c>
      <c r="K23" s="98">
        <v>4467.7376199999999</v>
      </c>
      <c r="L23" s="98">
        <v>1664.1508999999999</v>
      </c>
      <c r="M23" s="98">
        <v>10724.719289999999</v>
      </c>
      <c r="N23" s="98">
        <v>28560.068920000002</v>
      </c>
      <c r="O23" s="98">
        <v>3041.9643999999998</v>
      </c>
      <c r="P23" s="98">
        <f t="shared" si="0"/>
        <v>106531.65895</v>
      </c>
    </row>
    <row r="24" spans="2:16" x14ac:dyDescent="0.2">
      <c r="C24" s="82" t="s">
        <v>54</v>
      </c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</row>
    <row r="25" spans="2:16" x14ac:dyDescent="0.2">
      <c r="B25" s="82" t="s">
        <v>55</v>
      </c>
      <c r="C25" s="82" t="s">
        <v>56</v>
      </c>
      <c r="D25" s="98">
        <v>16015986.31608</v>
      </c>
      <c r="E25" s="98">
        <v>29897295.595179997</v>
      </c>
      <c r="F25" s="98">
        <v>14449281.247629996</v>
      </c>
      <c r="G25" s="98">
        <v>13514240.469900001</v>
      </c>
      <c r="H25" s="98">
        <v>21024108.207040001</v>
      </c>
      <c r="I25" s="98">
        <v>13453867.00963</v>
      </c>
      <c r="J25" s="98">
        <v>4899477.51609</v>
      </c>
      <c r="K25" s="98">
        <v>37895961.586319998</v>
      </c>
      <c r="L25" s="98">
        <v>16474142.874949997</v>
      </c>
      <c r="M25" s="98">
        <v>14212155.659820002</v>
      </c>
      <c r="N25" s="98">
        <v>19877371.2278</v>
      </c>
      <c r="O25" s="98">
        <v>13693042.676390003</v>
      </c>
      <c r="P25" s="98">
        <f t="shared" si="0"/>
        <v>215406930.38682997</v>
      </c>
    </row>
    <row r="26" spans="2:16" x14ac:dyDescent="0.2">
      <c r="B26" s="82" t="s">
        <v>57</v>
      </c>
      <c r="C26" s="82" t="s">
        <v>58</v>
      </c>
      <c r="D26" s="98">
        <v>3175869.4990400001</v>
      </c>
      <c r="E26" s="98">
        <v>2458964.23367</v>
      </c>
      <c r="F26" s="98">
        <v>3589265.8007700001</v>
      </c>
      <c r="G26" s="98">
        <v>3556073.1462099999</v>
      </c>
      <c r="H26" s="98">
        <v>3027494.0446799998</v>
      </c>
      <c r="I26" s="98">
        <v>3024032.1769599998</v>
      </c>
      <c r="J26" s="98">
        <v>3250895.7869199999</v>
      </c>
      <c r="K26" s="98">
        <v>1351553.1032799999</v>
      </c>
      <c r="L26" s="98">
        <v>2807920.5107300002</v>
      </c>
      <c r="M26" s="98">
        <v>2815683.50557</v>
      </c>
      <c r="N26" s="98">
        <v>2615695.4943400002</v>
      </c>
      <c r="O26" s="98">
        <v>6959244.5294500003</v>
      </c>
      <c r="P26" s="98">
        <f t="shared" si="0"/>
        <v>38632691.83162</v>
      </c>
    </row>
    <row r="27" spans="2:16" x14ac:dyDescent="0.2">
      <c r="B27" s="82" t="s">
        <v>59</v>
      </c>
      <c r="C27" s="82" t="s">
        <v>60</v>
      </c>
      <c r="D27" s="98">
        <v>2425200.3959499998</v>
      </c>
      <c r="E27" s="98">
        <v>3122418.3525300003</v>
      </c>
      <c r="F27" s="98">
        <v>2458997.9914199999</v>
      </c>
      <c r="G27" s="98">
        <v>2959104.9007600001</v>
      </c>
      <c r="H27" s="98">
        <v>2888343.5361199998</v>
      </c>
      <c r="I27" s="98">
        <v>3276738.9903000002</v>
      </c>
      <c r="J27" s="98">
        <v>3063772.8499199999</v>
      </c>
      <c r="K27" s="98">
        <v>2605447.15539</v>
      </c>
      <c r="L27" s="98">
        <v>2842575.1683499999</v>
      </c>
      <c r="M27" s="98">
        <v>2336475.4064799999</v>
      </c>
      <c r="N27" s="98">
        <v>2654130.3421900002</v>
      </c>
      <c r="O27" s="98">
        <v>3228317.4395500002</v>
      </c>
      <c r="P27" s="98">
        <f t="shared" si="0"/>
        <v>33861522.528959997</v>
      </c>
    </row>
    <row r="28" spans="2:16" x14ac:dyDescent="0.2">
      <c r="B28" s="82" t="s">
        <v>61</v>
      </c>
      <c r="C28" s="82" t="s">
        <v>62</v>
      </c>
      <c r="D28" s="98">
        <v>903982.64861000003</v>
      </c>
      <c r="E28" s="98">
        <v>428551.94227</v>
      </c>
      <c r="F28" s="98">
        <v>474068.92725000001</v>
      </c>
      <c r="G28" s="98">
        <v>949670.86502999999</v>
      </c>
      <c r="H28" s="98">
        <v>568130.68050999998</v>
      </c>
      <c r="I28" s="98">
        <v>513817.25701999996</v>
      </c>
      <c r="J28" s="98">
        <v>1028238.7494099999</v>
      </c>
      <c r="K28" s="98">
        <v>380879.68738000002</v>
      </c>
      <c r="L28" s="98">
        <v>483841.34156000003</v>
      </c>
      <c r="M28" s="98">
        <v>763132.49389000004</v>
      </c>
      <c r="N28" s="98">
        <v>401046.28912000003</v>
      </c>
      <c r="O28" s="98">
        <v>1518876.7963</v>
      </c>
      <c r="P28" s="98">
        <f t="shared" si="0"/>
        <v>8414237.6783499978</v>
      </c>
    </row>
    <row r="29" spans="2:16" x14ac:dyDescent="0.2">
      <c r="B29" s="82" t="s">
        <v>63</v>
      </c>
      <c r="C29" s="82" t="s">
        <v>64</v>
      </c>
      <c r="D29" s="98">
        <v>173086.79358000003</v>
      </c>
      <c r="E29" s="98">
        <v>162977.76136</v>
      </c>
      <c r="F29" s="98">
        <v>184063.04868000001</v>
      </c>
      <c r="G29" s="98">
        <v>167329.88949999999</v>
      </c>
      <c r="H29" s="98">
        <v>159455.54485000001</v>
      </c>
      <c r="I29" s="98">
        <v>163014.70400999999</v>
      </c>
      <c r="J29" s="98">
        <v>162506.70694999999</v>
      </c>
      <c r="K29" s="98">
        <v>151001.84700000001</v>
      </c>
      <c r="L29" s="98">
        <v>203608.4534</v>
      </c>
      <c r="M29" s="98">
        <v>155555.81094999998</v>
      </c>
      <c r="N29" s="98">
        <v>164587.32874999999</v>
      </c>
      <c r="O29" s="98">
        <v>359156.44214999996</v>
      </c>
      <c r="P29" s="98">
        <f t="shared" si="0"/>
        <v>2206344.3311800002</v>
      </c>
    </row>
    <row r="30" spans="2:16" x14ac:dyDescent="0.2">
      <c r="B30" s="82" t="s">
        <v>65</v>
      </c>
      <c r="C30" s="82" t="s">
        <v>66</v>
      </c>
      <c r="D30" s="98">
        <v>1139000.42668</v>
      </c>
      <c r="E30" s="98">
        <v>980204.82926999999</v>
      </c>
      <c r="F30" s="98">
        <v>1054651.98673</v>
      </c>
      <c r="G30" s="98">
        <v>1206693.25966</v>
      </c>
      <c r="H30" s="98">
        <v>1349760.43172</v>
      </c>
      <c r="I30" s="98">
        <v>1193690.6053900002</v>
      </c>
      <c r="J30" s="98">
        <v>1160613.3140499999</v>
      </c>
      <c r="K30" s="98">
        <v>1195785.2146300001</v>
      </c>
      <c r="L30" s="98">
        <v>1309369.29605</v>
      </c>
      <c r="M30" s="98">
        <v>1170061.7439600001</v>
      </c>
      <c r="N30" s="98">
        <v>1340038.67187</v>
      </c>
      <c r="O30" s="98">
        <v>1743294.4942999999</v>
      </c>
      <c r="P30" s="98">
        <f t="shared" si="0"/>
        <v>14843164.27431</v>
      </c>
    </row>
    <row r="31" spans="2:16" x14ac:dyDescent="0.2">
      <c r="C31" s="82" t="s">
        <v>67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</row>
    <row r="32" spans="2:16" x14ac:dyDescent="0.2">
      <c r="B32" s="82" t="s">
        <v>68</v>
      </c>
      <c r="C32" s="81" t="s">
        <v>69</v>
      </c>
      <c r="D32" s="98">
        <v>1259381.8195</v>
      </c>
      <c r="E32" s="98">
        <v>470814.6667</v>
      </c>
      <c r="F32" s="98">
        <v>473831.60922000004</v>
      </c>
      <c r="G32" s="98">
        <v>1011312.611</v>
      </c>
      <c r="H32" s="98">
        <v>613440.53500000003</v>
      </c>
      <c r="I32" s="98">
        <v>655148.66099999996</v>
      </c>
      <c r="J32" s="98">
        <v>1122615.5302000002</v>
      </c>
      <c r="K32" s="98">
        <v>782429.80758999998</v>
      </c>
      <c r="L32" s="98">
        <v>511072.82272000005</v>
      </c>
      <c r="M32" s="98">
        <v>943026.19313999999</v>
      </c>
      <c r="N32" s="98">
        <v>537184.24100000004</v>
      </c>
      <c r="O32" s="98">
        <v>1720073.3586300001</v>
      </c>
      <c r="P32" s="98">
        <f t="shared" si="0"/>
        <v>10100331.855700001</v>
      </c>
    </row>
    <row r="33" spans="1:16" x14ac:dyDescent="0.2">
      <c r="C33" s="81" t="s">
        <v>70</v>
      </c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</row>
    <row r="34" spans="1:16" x14ac:dyDescent="0.2">
      <c r="B34" s="81" t="s">
        <v>71</v>
      </c>
      <c r="C34" s="81" t="s">
        <v>72</v>
      </c>
      <c r="D34" s="98">
        <v>0</v>
      </c>
      <c r="E34" s="98">
        <v>0</v>
      </c>
      <c r="F34" s="98">
        <v>0</v>
      </c>
      <c r="G34" s="98">
        <v>0</v>
      </c>
      <c r="H34" s="98">
        <v>0</v>
      </c>
      <c r="I34" s="98">
        <v>0</v>
      </c>
      <c r="J34" s="98">
        <v>0</v>
      </c>
      <c r="K34" s="98">
        <v>0</v>
      </c>
      <c r="L34" s="98">
        <v>576969.902</v>
      </c>
      <c r="M34" s="98">
        <v>0</v>
      </c>
      <c r="N34" s="98">
        <v>0</v>
      </c>
      <c r="O34" s="98">
        <v>30.107470000000003</v>
      </c>
      <c r="P34" s="98">
        <f t="shared" si="0"/>
        <v>577000.00947000005</v>
      </c>
    </row>
    <row r="35" spans="1:16" x14ac:dyDescent="0.2">
      <c r="C35" s="82" t="s">
        <v>73</v>
      </c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  <row r="36" spans="1:16" x14ac:dyDescent="0.2">
      <c r="B36" s="82" t="s">
        <v>74</v>
      </c>
      <c r="C36" s="82" t="s">
        <v>75</v>
      </c>
      <c r="D36" s="98">
        <v>4077019.3164599999</v>
      </c>
      <c r="E36" s="98">
        <v>-1430818.24129</v>
      </c>
      <c r="F36" s="98">
        <v>317428.77696000005</v>
      </c>
      <c r="G36" s="98">
        <v>392554.40828000003</v>
      </c>
      <c r="H36" s="98">
        <v>459490.36446000001</v>
      </c>
      <c r="I36" s="98">
        <v>742089.72701999999</v>
      </c>
      <c r="J36" s="98">
        <v>1121767.8802</v>
      </c>
      <c r="K36" s="98">
        <v>582830.33061000006</v>
      </c>
      <c r="L36" s="98">
        <v>-416871.1500100001</v>
      </c>
      <c r="M36" s="98">
        <v>-31392.902500000091</v>
      </c>
      <c r="N36" s="98">
        <v>368645.84047999996</v>
      </c>
      <c r="O36" s="98">
        <v>-650587.48204000015</v>
      </c>
      <c r="P36" s="98">
        <f>SUM(D36:O36)</f>
        <v>5532156.8686299995</v>
      </c>
    </row>
    <row r="37" spans="1:16" ht="12" thickBot="1" x14ac:dyDescent="0.25">
      <c r="B37" s="105" t="s">
        <v>370</v>
      </c>
      <c r="C37" s="106" t="s">
        <v>341</v>
      </c>
      <c r="D37" s="107">
        <v>70839497.621029973</v>
      </c>
      <c r="E37" s="107">
        <v>77296628.616629988</v>
      </c>
      <c r="F37" s="107">
        <v>76129777.462629989</v>
      </c>
      <c r="G37" s="107">
        <v>40133598.453620009</v>
      </c>
      <c r="H37" s="107">
        <v>55764327.242940001</v>
      </c>
      <c r="I37" s="107">
        <v>48621854.14404998</v>
      </c>
      <c r="J37" s="107">
        <v>36083183.290679991</v>
      </c>
      <c r="K37" s="107">
        <v>71964910.576760009</v>
      </c>
      <c r="L37" s="107">
        <v>50601549.860589996</v>
      </c>
      <c r="M37" s="107">
        <v>45462584.838799991</v>
      </c>
      <c r="N37" s="107">
        <v>81743322.102279976</v>
      </c>
      <c r="O37" s="107">
        <v>59418242.522379994</v>
      </c>
      <c r="P37" s="107">
        <f>SUM(D37:O37)</f>
        <v>714059476.73238993</v>
      </c>
    </row>
    <row r="38" spans="1:16" x14ac:dyDescent="0.2"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</row>
    <row r="39" spans="1:16" ht="12.75" x14ac:dyDescent="0.2">
      <c r="B39" s="109" t="s">
        <v>77</v>
      </c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</row>
    <row r="40" spans="1:16" ht="13.5" thickBot="1" x14ac:dyDescent="0.25">
      <c r="B40" s="110" t="s">
        <v>78</v>
      </c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</row>
    <row r="41" spans="1:16" x14ac:dyDescent="0.2">
      <c r="B41" s="112" t="s">
        <v>44</v>
      </c>
      <c r="C41" s="112" t="s">
        <v>79</v>
      </c>
      <c r="D41" s="113">
        <v>25115359.310679987</v>
      </c>
      <c r="E41" s="113">
        <v>24746780.646479987</v>
      </c>
      <c r="F41" s="113">
        <v>30801575.723139994</v>
      </c>
      <c r="G41" s="113">
        <v>19778072.903020009</v>
      </c>
      <c r="H41" s="113">
        <v>24979422.566720005</v>
      </c>
      <c r="I41" s="113">
        <v>24365515.244639985</v>
      </c>
      <c r="J41" s="113">
        <v>21347682.182649996</v>
      </c>
      <c r="K41" s="113">
        <v>27194034.984660011</v>
      </c>
      <c r="L41" s="113">
        <v>25769673.509500008</v>
      </c>
      <c r="M41" s="113">
        <v>25138854.043489989</v>
      </c>
      <c r="N41" s="113">
        <v>21203381.959929992</v>
      </c>
      <c r="O41" s="113">
        <v>30091023.079819996</v>
      </c>
      <c r="P41" s="113">
        <f t="shared" si="0"/>
        <v>300531376.1547299</v>
      </c>
    </row>
    <row r="42" spans="1:16" x14ac:dyDescent="0.2">
      <c r="B42" s="82" t="s">
        <v>80</v>
      </c>
      <c r="C42" s="114" t="s">
        <v>81</v>
      </c>
      <c r="D42" s="115">
        <v>24803513.191909987</v>
      </c>
      <c r="E42" s="115">
        <v>24316193.440839987</v>
      </c>
      <c r="F42" s="115">
        <v>30482432.076849993</v>
      </c>
      <c r="G42" s="115">
        <v>19400631.180080008</v>
      </c>
      <c r="H42" s="115">
        <v>24615023.842420004</v>
      </c>
      <c r="I42" s="115">
        <v>24004711.244639985</v>
      </c>
      <c r="J42" s="115">
        <v>20809673.33946</v>
      </c>
      <c r="K42" s="115">
        <v>26775432.25198001</v>
      </c>
      <c r="L42" s="115">
        <v>25474799.499160007</v>
      </c>
      <c r="M42" s="115">
        <v>24729751.738689993</v>
      </c>
      <c r="N42" s="115">
        <v>20654461.776929993</v>
      </c>
      <c r="O42" s="115">
        <v>29654324.752390001</v>
      </c>
      <c r="P42" s="115">
        <f t="shared" si="0"/>
        <v>295720948.33534998</v>
      </c>
    </row>
    <row r="43" spans="1:16" x14ac:dyDescent="0.2">
      <c r="B43" s="82" t="s">
        <v>82</v>
      </c>
      <c r="C43" s="82" t="s">
        <v>342</v>
      </c>
      <c r="D43" s="116">
        <v>46463358.714589991</v>
      </c>
      <c r="E43" s="116">
        <v>45915258.59483999</v>
      </c>
      <c r="F43" s="116">
        <v>52144871.857719995</v>
      </c>
      <c r="G43" s="116">
        <v>40907478.770720012</v>
      </c>
      <c r="H43" s="116">
        <v>46097461.242920004</v>
      </c>
      <c r="I43" s="116">
        <v>45486640.586679988</v>
      </c>
      <c r="J43" s="116">
        <v>42303603.895489998</v>
      </c>
      <c r="K43" s="116">
        <v>48314969.720510013</v>
      </c>
      <c r="L43" s="116">
        <v>49412970.678380005</v>
      </c>
      <c r="M43" s="116">
        <v>46161312.266899996</v>
      </c>
      <c r="N43" s="116">
        <v>42164126.978899993</v>
      </c>
      <c r="O43" s="116">
        <v>52577276.000019997</v>
      </c>
      <c r="P43" s="116">
        <f t="shared" si="0"/>
        <v>557949329.30767</v>
      </c>
    </row>
    <row r="44" spans="1:16" x14ac:dyDescent="0.2">
      <c r="C44" s="96" t="s">
        <v>343</v>
      </c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/>
      <c r="P44" s="116"/>
    </row>
    <row r="45" spans="1:16" x14ac:dyDescent="0.2">
      <c r="A45" s="117"/>
      <c r="C45" s="96" t="s">
        <v>400</v>
      </c>
      <c r="D45" s="116">
        <v>33969330.734799996</v>
      </c>
      <c r="E45" s="116">
        <v>32645267.257130001</v>
      </c>
      <c r="F45" s="116">
        <v>33902363.475419998</v>
      </c>
      <c r="G45" s="116">
        <v>37297234.882340007</v>
      </c>
      <c r="H45" s="116">
        <v>35055806.152719997</v>
      </c>
      <c r="I45" s="116">
        <v>34559195.116070002</v>
      </c>
      <c r="J45" s="116">
        <v>32010239.131949998</v>
      </c>
      <c r="K45" s="116">
        <v>31178858.680599999</v>
      </c>
      <c r="L45" s="116">
        <v>33105521.633139998</v>
      </c>
      <c r="M45" s="116">
        <v>33398724.389570002</v>
      </c>
      <c r="N45" s="116">
        <v>32545585.003169999</v>
      </c>
      <c r="O45" s="116">
        <v>36263056.71839001</v>
      </c>
      <c r="P45" s="116">
        <f t="shared" si="0"/>
        <v>405931183.1753</v>
      </c>
    </row>
    <row r="46" spans="1:16" x14ac:dyDescent="0.2">
      <c r="C46" s="96" t="s">
        <v>86</v>
      </c>
      <c r="D46" s="116">
        <v>5729984.9729399998</v>
      </c>
      <c r="E46" s="116">
        <v>6458944.2128100004</v>
      </c>
      <c r="F46" s="116">
        <v>6733140.24046</v>
      </c>
      <c r="G46" s="116">
        <v>7452686.9960399996</v>
      </c>
      <c r="H46" s="116">
        <v>7025177.1660099998</v>
      </c>
      <c r="I46" s="116">
        <v>6947553.4847799996</v>
      </c>
      <c r="J46" s="116">
        <v>6533346.2409799993</v>
      </c>
      <c r="K46" s="116">
        <v>6422239.5737600001</v>
      </c>
      <c r="L46" s="116">
        <v>6534308.8463599999</v>
      </c>
      <c r="M46" s="116">
        <v>6802320.4456199994</v>
      </c>
      <c r="N46" s="116">
        <v>6870584.9010399999</v>
      </c>
      <c r="O46" s="116">
        <v>8104658.0987999998</v>
      </c>
      <c r="P46" s="116">
        <f t="shared" si="0"/>
        <v>81614945.1796</v>
      </c>
    </row>
    <row r="47" spans="1:16" x14ac:dyDescent="0.2">
      <c r="C47" s="96" t="s">
        <v>87</v>
      </c>
      <c r="D47" s="116">
        <v>801.19600000000003</v>
      </c>
      <c r="E47" s="116">
        <v>1214.175</v>
      </c>
      <c r="F47" s="116">
        <v>218898.125</v>
      </c>
      <c r="G47" s="116">
        <v>117981.842</v>
      </c>
      <c r="H47" s="116">
        <v>29687.405999999999</v>
      </c>
      <c r="I47" s="116">
        <v>1039.894</v>
      </c>
      <c r="J47" s="116">
        <v>1254.088</v>
      </c>
      <c r="K47" s="116">
        <v>5816095.9989999998</v>
      </c>
      <c r="L47" s="116">
        <v>3414958.8130000001</v>
      </c>
      <c r="M47" s="116">
        <v>4543.3320000000003</v>
      </c>
      <c r="N47" s="116">
        <v>719.03700000000003</v>
      </c>
      <c r="O47" s="116">
        <v>799.18499999999995</v>
      </c>
      <c r="P47" s="116">
        <f t="shared" si="0"/>
        <v>9607993.0920000002</v>
      </c>
    </row>
    <row r="48" spans="1:16" x14ac:dyDescent="0.2">
      <c r="C48" s="96" t="s">
        <v>88</v>
      </c>
      <c r="D48" s="116">
        <v>514570.77132</v>
      </c>
      <c r="E48" s="116">
        <v>2648525.6585900001</v>
      </c>
      <c r="F48" s="116">
        <v>4259696.1701400001</v>
      </c>
      <c r="G48" s="116">
        <v>6849139.3737700004</v>
      </c>
      <c r="H48" s="116">
        <v>2303810.4988699998</v>
      </c>
      <c r="I48" s="116">
        <v>1401268.9040099999</v>
      </c>
      <c r="J48" s="116">
        <v>390096.41574999999</v>
      </c>
      <c r="K48" s="116">
        <v>375833.81456999999</v>
      </c>
      <c r="L48" s="116">
        <v>1193355.7934600001</v>
      </c>
      <c r="M48" s="116">
        <v>519854.17159000004</v>
      </c>
      <c r="N48" s="116">
        <v>-1914817.3470300003</v>
      </c>
      <c r="O48" s="116">
        <v>1284886.9484699999</v>
      </c>
      <c r="P48" s="116">
        <f t="shared" si="0"/>
        <v>19826221.173510004</v>
      </c>
    </row>
    <row r="49" spans="2:16" x14ac:dyDescent="0.2">
      <c r="C49" s="96" t="s">
        <v>401</v>
      </c>
      <c r="D49" s="116">
        <v>-26820.347000000002</v>
      </c>
      <c r="E49" s="116">
        <v>-4785.2209999999995</v>
      </c>
      <c r="F49" s="116">
        <v>-4158.8370000000004</v>
      </c>
      <c r="G49" s="116">
        <v>-3718.6120000000001</v>
      </c>
      <c r="H49" s="116">
        <v>-24102.254000000001</v>
      </c>
      <c r="I49" s="116">
        <v>-40706.260999999999</v>
      </c>
      <c r="J49" s="116">
        <v>-7435.0929999999998</v>
      </c>
      <c r="K49" s="116">
        <v>-6532.2209999999995</v>
      </c>
      <c r="L49" s="116">
        <v>-12990.161</v>
      </c>
      <c r="M49" s="116">
        <v>-26588.504000000001</v>
      </c>
      <c r="N49" s="116">
        <v>-12956.592000000001</v>
      </c>
      <c r="O49" s="116">
        <v>-43680.002999999997</v>
      </c>
      <c r="P49" s="116">
        <f t="shared" si="0"/>
        <v>-214474.106</v>
      </c>
    </row>
    <row r="50" spans="2:16" x14ac:dyDescent="0.2">
      <c r="C50" s="96" t="s">
        <v>90</v>
      </c>
      <c r="D50" s="116">
        <v>2322301.287</v>
      </c>
      <c r="E50" s="116">
        <v>2296998.4649999999</v>
      </c>
      <c r="F50" s="116">
        <v>2317320.0830000001</v>
      </c>
      <c r="G50" s="116">
        <v>2323469.85</v>
      </c>
      <c r="H50" s="116">
        <v>2322372.17</v>
      </c>
      <c r="I50" s="116">
        <v>-30147.714</v>
      </c>
      <c r="J50" s="116">
        <v>2267009.406</v>
      </c>
      <c r="K50" s="116">
        <v>2278567.2319999998</v>
      </c>
      <c r="L50" s="116">
        <v>3132078.6439999999</v>
      </c>
      <c r="M50" s="116">
        <v>2939029.3119999999</v>
      </c>
      <c r="N50" s="116">
        <v>3029019.355</v>
      </c>
      <c r="O50" s="116">
        <v>-47775.633000000002</v>
      </c>
      <c r="P50" s="116">
        <f t="shared" si="0"/>
        <v>25150242.456999999</v>
      </c>
    </row>
    <row r="51" spans="2:16" x14ac:dyDescent="0.2">
      <c r="C51" s="96" t="s">
        <v>91</v>
      </c>
      <c r="D51" s="116">
        <v>2786468.6460000002</v>
      </c>
      <c r="E51" s="116">
        <v>489069.16200000001</v>
      </c>
      <c r="F51" s="116">
        <v>2058150.5449999999</v>
      </c>
      <c r="G51" s="116">
        <v>1740686.7439999999</v>
      </c>
      <c r="H51" s="116">
        <v>1357114.31</v>
      </c>
      <c r="I51" s="116">
        <v>3179555.7039999999</v>
      </c>
      <c r="J51" s="116">
        <v>2269778.75</v>
      </c>
      <c r="K51" s="116">
        <v>245280.92300000001</v>
      </c>
      <c r="L51" s="116">
        <v>197137.04199999999</v>
      </c>
      <c r="M51" s="116">
        <v>452345.57</v>
      </c>
      <c r="N51" s="116">
        <v>520532.71799999999</v>
      </c>
      <c r="O51" s="116">
        <v>5855139.9920100002</v>
      </c>
      <c r="P51" s="116">
        <f t="shared" si="0"/>
        <v>21151260.106010001</v>
      </c>
    </row>
    <row r="52" spans="2:16" x14ac:dyDescent="0.2">
      <c r="C52" s="96" t="s">
        <v>92</v>
      </c>
      <c r="D52" s="116">
        <v>486605.97522000002</v>
      </c>
      <c r="E52" s="116">
        <v>394753.14741999999</v>
      </c>
      <c r="F52" s="116">
        <v>306074.62568</v>
      </c>
      <c r="G52" s="116">
        <v>361612.26743000001</v>
      </c>
      <c r="H52" s="116">
        <v>294580.15005</v>
      </c>
      <c r="I52" s="116">
        <v>329043.65717000002</v>
      </c>
      <c r="J52" s="116">
        <v>311858.09492</v>
      </c>
      <c r="K52" s="116">
        <v>1322976.3345299999</v>
      </c>
      <c r="L52" s="116">
        <v>1215649.99939</v>
      </c>
      <c r="M52" s="116">
        <v>1283494.00214</v>
      </c>
      <c r="N52" s="116">
        <v>335444.82847999997</v>
      </c>
      <c r="O52" s="116">
        <v>370601.14798000001</v>
      </c>
      <c r="P52" s="116">
        <f t="shared" si="0"/>
        <v>7012694.2304099994</v>
      </c>
    </row>
    <row r="53" spans="2:16" x14ac:dyDescent="0.2">
      <c r="C53" s="96" t="s">
        <v>93</v>
      </c>
      <c r="D53" s="116">
        <v>-380663.37447999994</v>
      </c>
      <c r="E53" s="116">
        <v>-145791.35814999999</v>
      </c>
      <c r="F53" s="116">
        <v>-186722.12787</v>
      </c>
      <c r="G53" s="116">
        <v>-16722823.351199999</v>
      </c>
      <c r="H53" s="116">
        <v>-2235720.2785200002</v>
      </c>
      <c r="I53" s="116">
        <v>-2070669.2131500002</v>
      </c>
      <c r="J53" s="116">
        <v>-2595984.4272000003</v>
      </c>
      <c r="K53" s="116">
        <v>-394224.53628000006</v>
      </c>
      <c r="L53" s="116">
        <v>-364080.45335999993</v>
      </c>
      <c r="M53" s="116">
        <v>-316934.41869999998</v>
      </c>
      <c r="N53" s="116">
        <v>-350112.46850999998</v>
      </c>
      <c r="O53" s="116">
        <v>-274404.95104000001</v>
      </c>
      <c r="P53" s="116">
        <f t="shared" si="0"/>
        <v>-26038130.958459992</v>
      </c>
    </row>
    <row r="54" spans="2:16" x14ac:dyDescent="0.2">
      <c r="C54" s="96" t="s">
        <v>94</v>
      </c>
      <c r="D54" s="116">
        <v>321068.58399999997</v>
      </c>
      <c r="E54" s="116">
        <v>321592.29300000001</v>
      </c>
      <c r="F54" s="116">
        <v>321575.44799999997</v>
      </c>
      <c r="G54" s="116">
        <v>320728.033</v>
      </c>
      <c r="H54" s="116">
        <v>320456.08199999999</v>
      </c>
      <c r="I54" s="116">
        <v>320270.09899999999</v>
      </c>
      <c r="J54" s="116">
        <v>319905.09100000001</v>
      </c>
      <c r="K54" s="116">
        <v>319568.89199999999</v>
      </c>
      <c r="L54" s="116">
        <v>317953.71000000002</v>
      </c>
      <c r="M54" s="116">
        <v>317781.76199999999</v>
      </c>
      <c r="N54" s="116">
        <v>317428.962</v>
      </c>
      <c r="O54" s="116">
        <v>316414.88699999999</v>
      </c>
      <c r="P54" s="116">
        <f t="shared" si="0"/>
        <v>3834743.8429999999</v>
      </c>
    </row>
    <row r="55" spans="2:16" x14ac:dyDescent="0.2">
      <c r="C55" s="96" t="s">
        <v>95</v>
      </c>
      <c r="D55" s="116">
        <v>627109.11100000003</v>
      </c>
      <c r="E55" s="116">
        <v>679698.51300000004</v>
      </c>
      <c r="F55" s="116">
        <v>1555550.1810000001</v>
      </c>
      <c r="G55" s="116">
        <v>1012525.597</v>
      </c>
      <c r="H55" s="116">
        <v>-533711.848</v>
      </c>
      <c r="I55" s="116">
        <v>682528.49267999991</v>
      </c>
      <c r="J55" s="116">
        <v>677198.23699999996</v>
      </c>
      <c r="K55" s="116">
        <v>657368.60100000002</v>
      </c>
      <c r="L55" s="116">
        <v>637886.22600000002</v>
      </c>
      <c r="M55" s="116">
        <v>655867.75124999997</v>
      </c>
      <c r="N55" s="116">
        <v>641815.20808000001</v>
      </c>
      <c r="O55" s="116">
        <v>625448.08200000005</v>
      </c>
      <c r="P55" s="116">
        <f>SUM(D55:O55)</f>
        <v>7919284.1520100003</v>
      </c>
    </row>
    <row r="56" spans="2:16" x14ac:dyDescent="0.2">
      <c r="C56" s="96" t="s">
        <v>98</v>
      </c>
      <c r="D56" s="116">
        <v>112601.15779000001</v>
      </c>
      <c r="E56" s="116">
        <v>129772.29003999999</v>
      </c>
      <c r="F56" s="116">
        <v>662983.92888999998</v>
      </c>
      <c r="G56" s="116">
        <v>157955.14834000001</v>
      </c>
      <c r="H56" s="116">
        <v>181991.68778999994</v>
      </c>
      <c r="I56" s="116">
        <v>207708.42312000002</v>
      </c>
      <c r="J56" s="116">
        <v>126337.96008999998</v>
      </c>
      <c r="K56" s="116">
        <v>98936.427329999962</v>
      </c>
      <c r="L56" s="116">
        <v>41190.585389999986</v>
      </c>
      <c r="M56" s="116">
        <v>130874.45343000002</v>
      </c>
      <c r="N56" s="116">
        <v>180883.37367</v>
      </c>
      <c r="O56" s="116">
        <v>122131.52741</v>
      </c>
      <c r="P56" s="116">
        <f t="shared" si="0"/>
        <v>2153366.9632899999</v>
      </c>
    </row>
    <row r="57" spans="2:16" x14ac:dyDescent="0.2">
      <c r="B57" s="82" t="s">
        <v>99</v>
      </c>
      <c r="C57" s="82" t="s">
        <v>344</v>
      </c>
      <c r="D57" s="116">
        <v>-136358.54868000001</v>
      </c>
      <c r="E57" s="116">
        <v>-75054.471000000005</v>
      </c>
      <c r="F57" s="116">
        <v>-138445.81107</v>
      </c>
      <c r="G57" s="116">
        <v>-70842.75864</v>
      </c>
      <c r="H57" s="116">
        <v>-46704.519500000002</v>
      </c>
      <c r="I57" s="116">
        <v>-42882.444040000002</v>
      </c>
      <c r="J57" s="116">
        <v>-58748.66603</v>
      </c>
      <c r="K57" s="116">
        <v>-104691.77753000001</v>
      </c>
      <c r="L57" s="116">
        <v>-1666302.9961300001</v>
      </c>
      <c r="M57" s="116">
        <v>-220501.64662000001</v>
      </c>
      <c r="N57" s="116">
        <v>-76959.440969999996</v>
      </c>
      <c r="O57" s="116">
        <v>-1491259.0796300001</v>
      </c>
      <c r="P57" s="116">
        <f t="shared" si="0"/>
        <v>-4128752.1598400003</v>
      </c>
    </row>
    <row r="58" spans="2:16" x14ac:dyDescent="0.2">
      <c r="B58" s="82" t="s">
        <v>101</v>
      </c>
      <c r="C58" s="82" t="s">
        <v>345</v>
      </c>
      <c r="D58" s="116">
        <v>-321068.58399999997</v>
      </c>
      <c r="E58" s="116">
        <v>-321592.29300000001</v>
      </c>
      <c r="F58" s="116">
        <v>-321575.44799999997</v>
      </c>
      <c r="G58" s="116">
        <v>-320728.033</v>
      </c>
      <c r="H58" s="116">
        <v>-320456.08199999999</v>
      </c>
      <c r="I58" s="116">
        <v>-320270.09899999999</v>
      </c>
      <c r="J58" s="116">
        <v>-319905.09100000001</v>
      </c>
      <c r="K58" s="116">
        <v>-319568.89199999999</v>
      </c>
      <c r="L58" s="116">
        <v>-317953.71000000002</v>
      </c>
      <c r="M58" s="116">
        <v>-317781.76199999999</v>
      </c>
      <c r="N58" s="116">
        <v>-317428.962</v>
      </c>
      <c r="O58" s="116">
        <v>-316414.88699999999</v>
      </c>
      <c r="P58" s="116">
        <f t="shared" si="0"/>
        <v>-3834743.8429999999</v>
      </c>
    </row>
    <row r="59" spans="2:16" x14ac:dyDescent="0.2">
      <c r="B59" s="82" t="s">
        <v>103</v>
      </c>
      <c r="C59" s="82" t="s">
        <v>346</v>
      </c>
      <c r="D59" s="116">
        <v>-21202418.390000001</v>
      </c>
      <c r="E59" s="116">
        <v>-21202418.390000001</v>
      </c>
      <c r="F59" s="116">
        <v>-21202418.5218</v>
      </c>
      <c r="G59" s="116">
        <v>-21115276.798999999</v>
      </c>
      <c r="H59" s="116">
        <v>-21115276.798999999</v>
      </c>
      <c r="I59" s="116">
        <v>-21115276.798999999</v>
      </c>
      <c r="J59" s="116">
        <v>-21115276.798999999</v>
      </c>
      <c r="K59" s="116">
        <v>-21115276.798999999</v>
      </c>
      <c r="L59" s="116">
        <v>-21115276.798999999</v>
      </c>
      <c r="M59" s="116">
        <v>-21115276.798999999</v>
      </c>
      <c r="N59" s="116">
        <v>-21115276.798999999</v>
      </c>
      <c r="O59" s="116">
        <v>-21115277.280999999</v>
      </c>
      <c r="P59" s="116">
        <f t="shared" si="0"/>
        <v>-253644746.97479996</v>
      </c>
    </row>
    <row r="60" spans="2:16" x14ac:dyDescent="0.2">
      <c r="B60" s="82" t="s">
        <v>105</v>
      </c>
      <c r="C60" s="82" t="s">
        <v>347</v>
      </c>
      <c r="D60" s="116">
        <v>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116">
        <v>0</v>
      </c>
      <c r="K60" s="116">
        <v>0</v>
      </c>
      <c r="L60" s="116">
        <v>-838637.67408999999</v>
      </c>
      <c r="M60" s="116">
        <v>221999.67940999998</v>
      </c>
      <c r="N60" s="116">
        <v>0</v>
      </c>
      <c r="O60" s="116">
        <v>0</v>
      </c>
      <c r="P60" s="116">
        <f t="shared" si="0"/>
        <v>-616637.99468</v>
      </c>
    </row>
    <row r="61" spans="2:16" x14ac:dyDescent="0.2">
      <c r="B61" s="82" t="s">
        <v>107</v>
      </c>
      <c r="C61" s="82" t="s">
        <v>348</v>
      </c>
      <c r="D61" s="116">
        <v>0</v>
      </c>
      <c r="E61" s="116">
        <v>0</v>
      </c>
      <c r="F61" s="116">
        <v>0</v>
      </c>
      <c r="G61" s="116">
        <v>0</v>
      </c>
      <c r="H61" s="116">
        <v>0</v>
      </c>
      <c r="I61" s="116">
        <v>-3500</v>
      </c>
      <c r="J61" s="116">
        <v>0</v>
      </c>
      <c r="K61" s="116">
        <v>0</v>
      </c>
      <c r="L61" s="116">
        <v>0</v>
      </c>
      <c r="M61" s="116">
        <v>0</v>
      </c>
      <c r="N61" s="116">
        <v>0</v>
      </c>
      <c r="O61" s="116">
        <v>0</v>
      </c>
      <c r="P61" s="116">
        <f t="shared" si="0"/>
        <v>-3500</v>
      </c>
    </row>
    <row r="62" spans="2:16" ht="12" thickBot="1" x14ac:dyDescent="0.25">
      <c r="B62" s="118" t="s">
        <v>109</v>
      </c>
      <c r="C62" s="119" t="s">
        <v>110</v>
      </c>
      <c r="D62" s="120">
        <v>311846.11877</v>
      </c>
      <c r="E62" s="120">
        <v>430587.20564</v>
      </c>
      <c r="F62" s="120">
        <v>319143.64629</v>
      </c>
      <c r="G62" s="120">
        <v>377441.72294000001</v>
      </c>
      <c r="H62" s="120">
        <v>364398.7243</v>
      </c>
      <c r="I62" s="120">
        <v>360804</v>
      </c>
      <c r="J62" s="120">
        <v>538008.84319000004</v>
      </c>
      <c r="K62" s="120">
        <v>418602.73268000002</v>
      </c>
      <c r="L62" s="120">
        <v>294874.01033999998</v>
      </c>
      <c r="M62" s="120">
        <v>409102.30479999998</v>
      </c>
      <c r="N62" s="120">
        <v>548920.18299999996</v>
      </c>
      <c r="O62" s="120">
        <v>436698.32743</v>
      </c>
      <c r="P62" s="120">
        <f>SUM(D62:O62)</f>
        <v>4810427.8193799993</v>
      </c>
    </row>
    <row r="63" spans="2:16" ht="12" thickBot="1" x14ac:dyDescent="0.25">
      <c r="D63" s="111"/>
      <c r="E63" s="111"/>
      <c r="F63" s="111"/>
      <c r="G63" s="111"/>
      <c r="H63" s="111"/>
      <c r="I63" s="111"/>
      <c r="J63" s="111"/>
      <c r="K63" s="111"/>
      <c r="L63" s="111"/>
      <c r="M63" s="111"/>
      <c r="N63" s="111"/>
      <c r="O63" s="111"/>
      <c r="P63" s="111"/>
    </row>
    <row r="64" spans="2:16" ht="12" thickBot="1" x14ac:dyDescent="0.25">
      <c r="B64" s="121" t="s">
        <v>36</v>
      </c>
      <c r="C64" s="121" t="s">
        <v>111</v>
      </c>
      <c r="D64" s="122">
        <v>-3357753.7265300001</v>
      </c>
      <c r="E64" s="122">
        <v>-189573.91002000001</v>
      </c>
      <c r="F64" s="122">
        <v>-182960.34701</v>
      </c>
      <c r="G64" s="122">
        <v>-3238030.3425700003</v>
      </c>
      <c r="H64" s="122">
        <v>-190603.42864</v>
      </c>
      <c r="I64" s="122">
        <v>-185338.62586</v>
      </c>
      <c r="J64" s="122">
        <v>-3305135.6332899998</v>
      </c>
      <c r="K64" s="122">
        <v>-183017.77178000001</v>
      </c>
      <c r="L64" s="122">
        <v>-187324.80403</v>
      </c>
      <c r="M64" s="122">
        <v>-3289124.57596</v>
      </c>
      <c r="N64" s="122">
        <v>-185553.24418000001</v>
      </c>
      <c r="O64" s="122">
        <v>-161098.25860999999</v>
      </c>
      <c r="P64" s="122">
        <f t="shared" si="0"/>
        <v>-14655514.668479998</v>
      </c>
    </row>
    <row r="65" spans="2:16" ht="12" thickBot="1" x14ac:dyDescent="0.25"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</row>
    <row r="66" spans="2:16" x14ac:dyDescent="0.2">
      <c r="B66" s="112" t="s">
        <v>46</v>
      </c>
      <c r="C66" s="112" t="s">
        <v>112</v>
      </c>
      <c r="D66" s="113">
        <v>3325870.4951200001</v>
      </c>
      <c r="E66" s="113">
        <v>412454.83030000003</v>
      </c>
      <c r="F66" s="113">
        <v>21991281.89102</v>
      </c>
      <c r="G66" s="113">
        <v>-753582.16377999994</v>
      </c>
      <c r="H66" s="113">
        <v>-252194.91290999998</v>
      </c>
      <c r="I66" s="113">
        <v>998873.92540999991</v>
      </c>
      <c r="J66" s="113">
        <v>1629229.8522000001</v>
      </c>
      <c r="K66" s="113">
        <v>-556928.31286000006</v>
      </c>
      <c r="L66" s="113">
        <v>-269014.35183999996</v>
      </c>
      <c r="M66" s="113">
        <v>769926.78504999995</v>
      </c>
      <c r="N66" s="113">
        <v>34580682.672089994</v>
      </c>
      <c r="O66" s="113">
        <v>-164408.24463999999</v>
      </c>
      <c r="P66" s="113">
        <f>SUM(D66:O66)</f>
        <v>61712192.46515999</v>
      </c>
    </row>
    <row r="67" spans="2:16" x14ac:dyDescent="0.2">
      <c r="B67" s="82" t="s">
        <v>113</v>
      </c>
      <c r="C67" s="114" t="s">
        <v>114</v>
      </c>
      <c r="D67" s="115">
        <v>3321470.3440799997</v>
      </c>
      <c r="E67" s="115">
        <v>383473.22102</v>
      </c>
      <c r="F67" s="115">
        <v>20935161.232720003</v>
      </c>
      <c r="G67" s="115">
        <v>-761693.15778000001</v>
      </c>
      <c r="H67" s="115">
        <v>-553795.37161999999</v>
      </c>
      <c r="I67" s="115">
        <v>-443754.08735000005</v>
      </c>
      <c r="J67" s="115">
        <v>-287477.89344999997</v>
      </c>
      <c r="K67" s="115">
        <v>-565738.82455999998</v>
      </c>
      <c r="L67" s="115">
        <v>-116354.92023</v>
      </c>
      <c r="M67" s="115">
        <v>-130280.00971</v>
      </c>
      <c r="N67" s="115">
        <v>32786170.223230001</v>
      </c>
      <c r="O67" s="115">
        <v>-154795.69342000003</v>
      </c>
      <c r="P67" s="115">
        <f t="shared" si="0"/>
        <v>54412385.062930003</v>
      </c>
    </row>
    <row r="68" spans="2:16" x14ac:dyDescent="0.2">
      <c r="B68" s="82" t="s">
        <v>115</v>
      </c>
      <c r="C68" s="82" t="s">
        <v>116</v>
      </c>
      <c r="D68" s="116">
        <v>3954143.9049299997</v>
      </c>
      <c r="E68" s="116">
        <v>1015616.02</v>
      </c>
      <c r="F68" s="116">
        <v>21573037.23869</v>
      </c>
      <c r="G68" s="116">
        <v>-131864.11421</v>
      </c>
      <c r="H68" s="116">
        <v>74080.286489999999</v>
      </c>
      <c r="I68" s="116">
        <v>185194.12843000001</v>
      </c>
      <c r="J68" s="116">
        <v>349534.64068000001</v>
      </c>
      <c r="K68" s="116">
        <v>63557.967779999999</v>
      </c>
      <c r="L68" s="116">
        <v>510248.27299999999</v>
      </c>
      <c r="M68" s="116">
        <v>514982.91477999999</v>
      </c>
      <c r="N68" s="116">
        <v>33414658.192159999</v>
      </c>
      <c r="O68" s="116">
        <v>-33861.5288</v>
      </c>
      <c r="P68" s="116">
        <f t="shared" si="0"/>
        <v>61489327.923929997</v>
      </c>
    </row>
    <row r="69" spans="2:16" x14ac:dyDescent="0.2">
      <c r="B69" s="82" t="s">
        <v>117</v>
      </c>
      <c r="C69" s="82" t="s">
        <v>118</v>
      </c>
      <c r="D69" s="116">
        <v>-6756.4534800000001</v>
      </c>
      <c r="E69" s="116">
        <v>-6225.6916100000008</v>
      </c>
      <c r="F69" s="116">
        <v>-11958.8986</v>
      </c>
      <c r="G69" s="116">
        <v>-3911.9362000000001</v>
      </c>
      <c r="H69" s="116">
        <v>-1958.5507399999999</v>
      </c>
      <c r="I69" s="116">
        <v>-3031.1084100000003</v>
      </c>
      <c r="J69" s="116">
        <v>-11095.42676</v>
      </c>
      <c r="K69" s="116">
        <v>-3379.6849700000002</v>
      </c>
      <c r="L69" s="116">
        <v>-686.08586000000003</v>
      </c>
      <c r="M69" s="116">
        <v>-19345.81712</v>
      </c>
      <c r="N69" s="116">
        <v>-2570.8615600000003</v>
      </c>
      <c r="O69" s="116">
        <v>504982.94631000003</v>
      </c>
      <c r="P69" s="116">
        <f t="shared" si="0"/>
        <v>434062.43100000004</v>
      </c>
    </row>
    <row r="70" spans="2:16" x14ac:dyDescent="0.2">
      <c r="B70" s="82" t="s">
        <v>119</v>
      </c>
      <c r="C70" s="82" t="s">
        <v>402</v>
      </c>
      <c r="D70" s="116">
        <v>-625917.10736999998</v>
      </c>
      <c r="E70" s="116">
        <v>-625917.10736999998</v>
      </c>
      <c r="F70" s="116">
        <v>-625917.10736999998</v>
      </c>
      <c r="G70" s="116">
        <v>-625917.10736999998</v>
      </c>
      <c r="H70" s="116">
        <v>-625917.10736999998</v>
      </c>
      <c r="I70" s="116">
        <v>-625917.10736999998</v>
      </c>
      <c r="J70" s="116">
        <v>-625917.10736999998</v>
      </c>
      <c r="K70" s="116">
        <v>-625917.10736999998</v>
      </c>
      <c r="L70" s="116">
        <v>-625917.10736999998</v>
      </c>
      <c r="M70" s="116">
        <v>-625917.10736999998</v>
      </c>
      <c r="N70" s="116">
        <v>-625917.10736999998</v>
      </c>
      <c r="O70" s="116">
        <v>-625917.11092999997</v>
      </c>
      <c r="P70" s="116">
        <f t="shared" si="0"/>
        <v>-7511005.2920000013</v>
      </c>
    </row>
    <row r="71" spans="2:16" ht="12" thickBot="1" x14ac:dyDescent="0.25">
      <c r="B71" s="123" t="s">
        <v>325</v>
      </c>
      <c r="C71" s="118" t="s">
        <v>122</v>
      </c>
      <c r="D71" s="124">
        <v>4400.1510399999997</v>
      </c>
      <c r="E71" s="124">
        <v>28981.609280000001</v>
      </c>
      <c r="F71" s="124">
        <v>1056120.6583</v>
      </c>
      <c r="G71" s="124">
        <v>8110.9939999999997</v>
      </c>
      <c r="H71" s="124">
        <v>301600.45870999998</v>
      </c>
      <c r="I71" s="124">
        <v>1442628.0127600001</v>
      </c>
      <c r="J71" s="124">
        <v>1916707.7456500002</v>
      </c>
      <c r="K71" s="124">
        <v>8810.5116999999991</v>
      </c>
      <c r="L71" s="124">
        <v>-152659.43161000003</v>
      </c>
      <c r="M71" s="124">
        <v>900206.79475999996</v>
      </c>
      <c r="N71" s="124">
        <v>1794512.4488599999</v>
      </c>
      <c r="O71" s="124">
        <v>-9612.5512199999994</v>
      </c>
      <c r="P71" s="124">
        <f t="shared" si="0"/>
        <v>7299807.4022299992</v>
      </c>
    </row>
    <row r="72" spans="2:16" ht="12" thickBot="1" x14ac:dyDescent="0.25">
      <c r="C72" s="92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</row>
    <row r="73" spans="2:16" ht="12" thickBot="1" x14ac:dyDescent="0.25">
      <c r="B73" s="121" t="s">
        <v>48</v>
      </c>
      <c r="C73" s="121" t="s">
        <v>123</v>
      </c>
      <c r="D73" s="122">
        <v>15911647.332450001</v>
      </c>
      <c r="E73" s="122">
        <v>15631214.263259998</v>
      </c>
      <c r="F73" s="122">
        <v>12185.484730001539</v>
      </c>
      <c r="G73" s="122">
        <v>31853.806239999773</v>
      </c>
      <c r="H73" s="122">
        <v>633161.1733600006</v>
      </c>
      <c r="I73" s="122">
        <v>-186011.73835</v>
      </c>
      <c r="J73" s="122">
        <v>-1551.62877</v>
      </c>
      <c r="K73" s="122">
        <v>-13521.71408</v>
      </c>
      <c r="L73" s="122">
        <v>-17783.384690000003</v>
      </c>
      <c r="M73" s="122">
        <v>-72600.674889999995</v>
      </c>
      <c r="N73" s="122">
        <v>-2435256.9030300002</v>
      </c>
      <c r="O73" s="122">
        <v>-1126.2075600000001</v>
      </c>
      <c r="P73" s="122">
        <f t="shared" si="0"/>
        <v>29492209.808669999</v>
      </c>
    </row>
    <row r="74" spans="2:16" ht="12" thickBot="1" x14ac:dyDescent="0.25"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</row>
    <row r="75" spans="2:16" x14ac:dyDescent="0.2">
      <c r="B75" s="112" t="s">
        <v>50</v>
      </c>
      <c r="C75" s="112" t="s">
        <v>124</v>
      </c>
      <c r="D75" s="113">
        <v>656893.94908000005</v>
      </c>
      <c r="E75" s="113">
        <v>600749.51195000007</v>
      </c>
      <c r="F75" s="113">
        <v>503080.25099999999</v>
      </c>
      <c r="G75" s="113">
        <v>553584.44299999997</v>
      </c>
      <c r="H75" s="113">
        <v>491249.288</v>
      </c>
      <c r="I75" s="113">
        <v>600073.81499999994</v>
      </c>
      <c r="J75" s="113">
        <v>594701.27800000005</v>
      </c>
      <c r="K75" s="113">
        <v>573986.92099999997</v>
      </c>
      <c r="L75" s="113">
        <v>511705.52100000001</v>
      </c>
      <c r="M75" s="113">
        <v>540106.63051000005</v>
      </c>
      <c r="N75" s="113">
        <v>592808.11300000001</v>
      </c>
      <c r="O75" s="113">
        <v>1079361.8267699999</v>
      </c>
      <c r="P75" s="113">
        <f>SUM(D75:O75)</f>
        <v>7298301.5483100004</v>
      </c>
    </row>
    <row r="76" spans="2:16" x14ac:dyDescent="0.2">
      <c r="B76" s="92"/>
      <c r="C76" s="96" t="s">
        <v>125</v>
      </c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</row>
    <row r="77" spans="2:16" x14ac:dyDescent="0.2">
      <c r="B77" s="92"/>
      <c r="C77" s="81" t="s">
        <v>126</v>
      </c>
      <c r="D77" s="111">
        <v>91928.436000000002</v>
      </c>
      <c r="E77" s="116">
        <v>84734.673999999999</v>
      </c>
      <c r="F77" s="116">
        <v>34387.358</v>
      </c>
      <c r="G77" s="116">
        <v>40419.699999999997</v>
      </c>
      <c r="H77" s="116">
        <v>38638.620000000003</v>
      </c>
      <c r="I77" s="116">
        <v>34549.589</v>
      </c>
      <c r="J77" s="116">
        <v>46312.199000000001</v>
      </c>
      <c r="K77" s="116">
        <v>44119.904999999999</v>
      </c>
      <c r="L77" s="116">
        <v>33021.631000000001</v>
      </c>
      <c r="M77" s="116">
        <v>40441.442000000003</v>
      </c>
      <c r="N77" s="116">
        <v>37124.108</v>
      </c>
      <c r="O77" s="116">
        <v>115150.54</v>
      </c>
      <c r="P77" s="116">
        <f t="shared" ref="P77:P78" si="1">SUM(D77:O77)</f>
        <v>640828.20200000005</v>
      </c>
    </row>
    <row r="78" spans="2:16" ht="12" thickBot="1" x14ac:dyDescent="0.25">
      <c r="B78" s="125"/>
      <c r="C78" s="123" t="s">
        <v>127</v>
      </c>
      <c r="D78" s="126">
        <v>564965.51308000006</v>
      </c>
      <c r="E78" s="126">
        <v>516014.83795000007</v>
      </c>
      <c r="F78" s="126">
        <v>468692.89299999998</v>
      </c>
      <c r="G78" s="126">
        <v>513164.74300000002</v>
      </c>
      <c r="H78" s="126">
        <v>452610.66800000001</v>
      </c>
      <c r="I78" s="126">
        <v>565524.22600000002</v>
      </c>
      <c r="J78" s="126">
        <v>548389.07900000003</v>
      </c>
      <c r="K78" s="126">
        <v>529867.01599999995</v>
      </c>
      <c r="L78" s="126">
        <v>478683.89</v>
      </c>
      <c r="M78" s="126">
        <v>499665.18851000001</v>
      </c>
      <c r="N78" s="126">
        <v>555684.005</v>
      </c>
      <c r="O78" s="126">
        <v>964211.28677000001</v>
      </c>
      <c r="P78" s="126">
        <f t="shared" si="1"/>
        <v>6657473.346309999</v>
      </c>
    </row>
    <row r="79" spans="2:16" ht="12" thickBot="1" x14ac:dyDescent="0.25">
      <c r="D79" s="111"/>
      <c r="E79" s="111"/>
      <c r="F79" s="111"/>
      <c r="G79" s="111"/>
      <c r="H79" s="111"/>
      <c r="I79" s="111"/>
      <c r="J79" s="111"/>
      <c r="K79" s="111"/>
      <c r="L79" s="111"/>
      <c r="M79" s="111"/>
      <c r="N79" s="111"/>
      <c r="O79" s="111"/>
      <c r="P79" s="111"/>
    </row>
    <row r="80" spans="2:16" x14ac:dyDescent="0.2">
      <c r="B80" s="127" t="s">
        <v>52</v>
      </c>
      <c r="C80" s="112" t="s">
        <v>128</v>
      </c>
      <c r="D80" s="113">
        <v>17953.044329999997</v>
      </c>
      <c r="E80" s="113">
        <v>4594.1349700000001</v>
      </c>
      <c r="F80" s="113">
        <v>3025.0710899999999</v>
      </c>
      <c r="G80" s="113">
        <v>4720.2573700000003</v>
      </c>
      <c r="H80" s="113">
        <v>13069.212029999999</v>
      </c>
      <c r="I80" s="113">
        <v>6342.3918800000001</v>
      </c>
      <c r="J80" s="113">
        <v>8368.9061500000007</v>
      </c>
      <c r="K80" s="113">
        <v>4467.7376199999999</v>
      </c>
      <c r="L80" s="113">
        <v>1664.1508999999999</v>
      </c>
      <c r="M80" s="113">
        <v>10724.719289999999</v>
      </c>
      <c r="N80" s="113">
        <v>28560.068920000002</v>
      </c>
      <c r="O80" s="113">
        <v>3041.9643999999998</v>
      </c>
      <c r="P80" s="113">
        <f t="shared" ref="P80:P146" si="2">SUM(D80:O80)</f>
        <v>106531.65895</v>
      </c>
    </row>
    <row r="81" spans="2:16" ht="12" thickBot="1" x14ac:dyDescent="0.25">
      <c r="B81" s="123" t="s">
        <v>129</v>
      </c>
      <c r="C81" s="119" t="s">
        <v>130</v>
      </c>
      <c r="D81" s="128">
        <v>17953.044329999997</v>
      </c>
      <c r="E81" s="128">
        <v>4594.1349700000001</v>
      </c>
      <c r="F81" s="128">
        <v>3025.0710899999999</v>
      </c>
      <c r="G81" s="128">
        <v>4720.2573700000003</v>
      </c>
      <c r="H81" s="128">
        <v>13069.212029999999</v>
      </c>
      <c r="I81" s="128">
        <v>6342.3918800000001</v>
      </c>
      <c r="J81" s="128">
        <v>8368.9061500000007</v>
      </c>
      <c r="K81" s="128">
        <v>4467.7376199999999</v>
      </c>
      <c r="L81" s="128">
        <v>1664.1508999999999</v>
      </c>
      <c r="M81" s="128">
        <v>10724.719289999999</v>
      </c>
      <c r="N81" s="128">
        <v>28560.068920000002</v>
      </c>
      <c r="O81" s="128">
        <v>3041.9643999999998</v>
      </c>
      <c r="P81" s="128">
        <f t="shared" si="2"/>
        <v>106531.65895</v>
      </c>
    </row>
    <row r="82" spans="2:16" ht="12" thickBot="1" x14ac:dyDescent="0.25"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</row>
    <row r="83" spans="2:16" x14ac:dyDescent="0.2">
      <c r="B83" s="112" t="s">
        <v>55</v>
      </c>
      <c r="C83" s="112" t="s">
        <v>131</v>
      </c>
      <c r="D83" s="113">
        <v>16015986.31608</v>
      </c>
      <c r="E83" s="113">
        <v>29897295.595179997</v>
      </c>
      <c r="F83" s="113">
        <v>14449281.247629996</v>
      </c>
      <c r="G83" s="113">
        <v>13514240.469900001</v>
      </c>
      <c r="H83" s="113">
        <v>21024108.207040001</v>
      </c>
      <c r="I83" s="113">
        <v>13453867.00963</v>
      </c>
      <c r="J83" s="113">
        <v>4899477.51609</v>
      </c>
      <c r="K83" s="113">
        <v>37895961.586319998</v>
      </c>
      <c r="L83" s="113">
        <v>16474142.874949997</v>
      </c>
      <c r="M83" s="113">
        <v>14212155.659820002</v>
      </c>
      <c r="N83" s="113">
        <v>19877371.2278</v>
      </c>
      <c r="O83" s="113">
        <v>13693042.676390003</v>
      </c>
      <c r="P83" s="113">
        <f>SUM(D83:O83)</f>
        <v>215406930.38682997</v>
      </c>
    </row>
    <row r="84" spans="2:16" x14ac:dyDescent="0.2">
      <c r="B84" s="82" t="s">
        <v>132</v>
      </c>
      <c r="C84" s="82" t="s">
        <v>56</v>
      </c>
      <c r="D84" s="116">
        <v>16162605.14367</v>
      </c>
      <c r="E84" s="116">
        <v>29977490.63395999</v>
      </c>
      <c r="F84" s="116">
        <v>14569947.51096</v>
      </c>
      <c r="G84" s="116">
        <v>13606169.770570002</v>
      </c>
      <c r="H84" s="116">
        <v>21080316.720639996</v>
      </c>
      <c r="I84" s="116">
        <v>13503912.022679999</v>
      </c>
      <c r="J84" s="116">
        <v>4963752.7653100006</v>
      </c>
      <c r="K84" s="116">
        <v>37983420.107879996</v>
      </c>
      <c r="L84" s="116">
        <v>16534997.752839996</v>
      </c>
      <c r="M84" s="116">
        <v>14482839.369409999</v>
      </c>
      <c r="N84" s="116">
        <v>19962911.400300007</v>
      </c>
      <c r="O84" s="116">
        <v>14669534.692229999</v>
      </c>
      <c r="P84" s="116">
        <f>SUM(D84:O84)</f>
        <v>217497897.89044997</v>
      </c>
    </row>
    <row r="85" spans="2:16" x14ac:dyDescent="0.2">
      <c r="C85" s="96" t="s">
        <v>133</v>
      </c>
      <c r="D85" s="103"/>
      <c r="E85" s="116"/>
      <c r="F85" s="116"/>
      <c r="G85" s="116"/>
      <c r="H85" s="116"/>
      <c r="I85" s="116"/>
      <c r="J85" s="116"/>
      <c r="K85" s="116"/>
      <c r="L85" s="116"/>
      <c r="M85" s="116"/>
      <c r="N85" s="116"/>
      <c r="O85" s="116"/>
      <c r="P85" s="116"/>
    </row>
    <row r="86" spans="2:16" x14ac:dyDescent="0.2">
      <c r="C86" s="82" t="s">
        <v>403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</row>
    <row r="87" spans="2:16" x14ac:dyDescent="0.2">
      <c r="C87" s="96" t="s">
        <v>404</v>
      </c>
      <c r="D87" s="116">
        <v>40910890.632289998</v>
      </c>
      <c r="E87" s="116">
        <v>34490407.689009994</v>
      </c>
      <c r="F87" s="116">
        <v>30814955.944719996</v>
      </c>
      <c r="G87" s="116">
        <v>34415508.817790002</v>
      </c>
      <c r="H87" s="116">
        <v>33168679.405669998</v>
      </c>
      <c r="I87" s="116">
        <v>31522030.109639999</v>
      </c>
      <c r="J87" s="116">
        <v>17136017.628940001</v>
      </c>
      <c r="K87" s="116">
        <v>47021586.082659997</v>
      </c>
      <c r="L87" s="116">
        <v>32510693.630379997</v>
      </c>
      <c r="M87" s="116">
        <v>33444810.35204</v>
      </c>
      <c r="N87" s="116">
        <v>34955369.975110002</v>
      </c>
      <c r="O87" s="116">
        <v>35345985.022840001</v>
      </c>
      <c r="P87" s="116">
        <f>SUM(D87:O87)</f>
        <v>405736935.29109001</v>
      </c>
    </row>
    <row r="88" spans="2:16" x14ac:dyDescent="0.2">
      <c r="C88" s="96" t="s">
        <v>405</v>
      </c>
      <c r="D88" s="116">
        <v>-28979294.169</v>
      </c>
      <c r="E88" s="116">
        <v>-22870190.793000001</v>
      </c>
      <c r="F88" s="116">
        <v>-20807916.026999999</v>
      </c>
      <c r="G88" s="116">
        <v>-23340896.684</v>
      </c>
      <c r="H88" s="116">
        <v>-21245498.149999999</v>
      </c>
      <c r="I88" s="116">
        <v>-19675331.131999999</v>
      </c>
      <c r="J88" s="116">
        <v>-14652097.732000001</v>
      </c>
      <c r="K88" s="116">
        <v>-26317571.045000002</v>
      </c>
      <c r="L88" s="116">
        <v>-20778549.927000001</v>
      </c>
      <c r="M88" s="116">
        <v>-21763887.743999999</v>
      </c>
      <c r="N88" s="116">
        <v>-23714851.666999999</v>
      </c>
      <c r="O88" s="116">
        <v>-23291656.598999999</v>
      </c>
      <c r="P88" s="116">
        <f t="shared" si="2"/>
        <v>-267437741.66899997</v>
      </c>
    </row>
    <row r="89" spans="2:16" x14ac:dyDescent="0.2">
      <c r="C89" s="82" t="s">
        <v>406</v>
      </c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  <c r="P89" s="116"/>
    </row>
    <row r="90" spans="2:16" x14ac:dyDescent="0.2">
      <c r="C90" s="96" t="s">
        <v>404</v>
      </c>
      <c r="D90" s="116">
        <v>4270472.8360000001</v>
      </c>
      <c r="E90" s="116">
        <v>13568935.051999999</v>
      </c>
      <c r="F90" s="116">
        <v>3369763.2779999999</v>
      </c>
      <c r="G90" s="116">
        <v>3262707.06</v>
      </c>
      <c r="H90" s="116">
        <v>11324798.890000001</v>
      </c>
      <c r="I90" s="116">
        <v>2507896.676</v>
      </c>
      <c r="J90" s="116">
        <v>3020827.693</v>
      </c>
      <c r="K90" s="116">
        <v>12787076.562000001</v>
      </c>
      <c r="L90" s="116">
        <v>3389890.852</v>
      </c>
      <c r="M90" s="116">
        <v>4112396.03</v>
      </c>
      <c r="N90" s="116">
        <v>10870794.363</v>
      </c>
      <c r="O90" s="116">
        <v>3489194.781</v>
      </c>
      <c r="P90" s="116">
        <f t="shared" si="2"/>
        <v>75974754.072999999</v>
      </c>
    </row>
    <row r="91" spans="2:16" x14ac:dyDescent="0.2">
      <c r="C91" s="96" t="s">
        <v>405</v>
      </c>
      <c r="D91" s="116">
        <v>-1874388.8689999999</v>
      </c>
      <c r="E91" s="116">
        <v>-2514652.233</v>
      </c>
      <c r="F91" s="116">
        <v>-851322.74600000004</v>
      </c>
      <c r="G91" s="116">
        <v>-1373263.496</v>
      </c>
      <c r="H91" s="116">
        <v>-2106842.0759999999</v>
      </c>
      <c r="I91" s="116">
        <v>-840875.14599999995</v>
      </c>
      <c r="J91" s="116">
        <v>-1366232.2949999999</v>
      </c>
      <c r="K91" s="116">
        <v>-2315335.9819999998</v>
      </c>
      <c r="L91" s="116">
        <v>-776159.09299999999</v>
      </c>
      <c r="M91" s="116">
        <v>-1565902.912</v>
      </c>
      <c r="N91" s="116">
        <v>-2072195.39</v>
      </c>
      <c r="O91" s="116">
        <v>-832206.61300000001</v>
      </c>
      <c r="P91" s="116">
        <f t="shared" si="2"/>
        <v>-18489376.851</v>
      </c>
    </row>
    <row r="92" spans="2:16" x14ac:dyDescent="0.2">
      <c r="C92" s="82" t="s">
        <v>407</v>
      </c>
      <c r="D92" s="116"/>
      <c r="E92" s="116"/>
      <c r="F92" s="116"/>
      <c r="G92" s="116"/>
      <c r="H92" s="116"/>
      <c r="I92" s="116"/>
      <c r="J92" s="116"/>
      <c r="K92" s="116"/>
      <c r="L92" s="116"/>
      <c r="M92" s="116"/>
      <c r="N92" s="116"/>
      <c r="O92" s="116"/>
      <c r="P92" s="116"/>
    </row>
    <row r="93" spans="2:16" x14ac:dyDescent="0.2">
      <c r="C93" s="96" t="s">
        <v>404</v>
      </c>
      <c r="D93" s="116">
        <v>2375000.3459999999</v>
      </c>
      <c r="E93" s="116">
        <v>9001381.7100000009</v>
      </c>
      <c r="F93" s="116">
        <v>2794645.1349999998</v>
      </c>
      <c r="G93" s="116">
        <v>185404.31899999999</v>
      </c>
      <c r="H93" s="116">
        <v>179080.62599999999</v>
      </c>
      <c r="I93" s="116">
        <v>226112.01300000001</v>
      </c>
      <c r="J93" s="116">
        <v>1724672.3559999999</v>
      </c>
      <c r="K93" s="116">
        <v>8548115.4370000008</v>
      </c>
      <c r="L93" s="116">
        <v>3094449.7</v>
      </c>
      <c r="M93" s="116">
        <v>166004.905</v>
      </c>
      <c r="N93" s="116">
        <v>111609.73699999999</v>
      </c>
      <c r="O93" s="116">
        <v>83466.396999999997</v>
      </c>
      <c r="P93" s="116">
        <f t="shared" si="2"/>
        <v>28489942.681000002</v>
      </c>
    </row>
    <row r="94" spans="2:16" x14ac:dyDescent="0.2">
      <c r="C94" s="96" t="s">
        <v>405</v>
      </c>
      <c r="D94" s="116">
        <v>-788152.85199999996</v>
      </c>
      <c r="E94" s="116">
        <v>-1587722.105</v>
      </c>
      <c r="F94" s="116">
        <v>-549889.20700000005</v>
      </c>
      <c r="G94" s="116">
        <v>-59001.536</v>
      </c>
      <c r="H94" s="116">
        <v>-65678.414999999994</v>
      </c>
      <c r="I94" s="116">
        <v>-86319.648000000001</v>
      </c>
      <c r="J94" s="116">
        <v>-1115501.254</v>
      </c>
      <c r="K94" s="116">
        <v>-1580814.9140000001</v>
      </c>
      <c r="L94" s="116">
        <v>-809695.92</v>
      </c>
      <c r="M94" s="116">
        <v>-319146.342</v>
      </c>
      <c r="N94" s="116">
        <v>-47524.036</v>
      </c>
      <c r="O94" s="116">
        <v>-33376.860999999997</v>
      </c>
      <c r="P94" s="116">
        <f t="shared" si="2"/>
        <v>-7042823.0899999999</v>
      </c>
    </row>
    <row r="95" spans="2:16" x14ac:dyDescent="0.2">
      <c r="C95" s="82" t="s">
        <v>408</v>
      </c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</row>
    <row r="96" spans="2:16" x14ac:dyDescent="0.2">
      <c r="C96" s="96" t="s">
        <v>404</v>
      </c>
      <c r="D96" s="116">
        <v>38645.288999999997</v>
      </c>
      <c r="E96" s="116">
        <v>26663.437000000002</v>
      </c>
      <c r="F96" s="116">
        <v>26387.844000000001</v>
      </c>
      <c r="G96" s="116">
        <v>26386.981</v>
      </c>
      <c r="H96" s="116">
        <v>22571.807000000001</v>
      </c>
      <c r="I96" s="116">
        <v>37908.445</v>
      </c>
      <c r="J96" s="116">
        <v>30593.67</v>
      </c>
      <c r="K96" s="116">
        <v>25728.528999999999</v>
      </c>
      <c r="L96" s="116">
        <v>28445.819</v>
      </c>
      <c r="M96" s="116">
        <v>32615.365000000002</v>
      </c>
      <c r="N96" s="116">
        <v>27879.187999999998</v>
      </c>
      <c r="O96" s="116">
        <v>28935.043000000001</v>
      </c>
      <c r="P96" s="116">
        <f t="shared" si="2"/>
        <v>352761.41700000002</v>
      </c>
    </row>
    <row r="97" spans="2:16" x14ac:dyDescent="0.2">
      <c r="C97" s="96" t="s">
        <v>405</v>
      </c>
      <c r="D97" s="116">
        <v>-13844.297</v>
      </c>
      <c r="E97" s="116">
        <v>-6931.366</v>
      </c>
      <c r="F97" s="116">
        <v>-8230.018</v>
      </c>
      <c r="G97" s="116">
        <v>-6381.4470000000001</v>
      </c>
      <c r="H97" s="116">
        <v>-10537.953</v>
      </c>
      <c r="I97" s="116">
        <v>-9697.6509999999998</v>
      </c>
      <c r="J97" s="116">
        <v>-7826.674</v>
      </c>
      <c r="K97" s="116">
        <v>-4339.0950000000003</v>
      </c>
      <c r="L97" s="116">
        <v>-7282.8190000000004</v>
      </c>
      <c r="M97" s="116">
        <v>-11414.593000000001</v>
      </c>
      <c r="N97" s="116">
        <v>-10007.433000000001</v>
      </c>
      <c r="O97" s="116">
        <v>-7386.2550000000001</v>
      </c>
      <c r="P97" s="116">
        <f t="shared" si="2"/>
        <v>-103879.60100000001</v>
      </c>
    </row>
    <row r="98" spans="2:16" x14ac:dyDescent="0.2">
      <c r="C98" s="82" t="s">
        <v>409</v>
      </c>
      <c r="D98" s="116">
        <v>251412.5</v>
      </c>
      <c r="E98" s="116">
        <v>-95427</v>
      </c>
      <c r="F98" s="116">
        <v>-162352</v>
      </c>
      <c r="G98" s="116">
        <v>517222</v>
      </c>
      <c r="H98" s="116">
        <v>-114498</v>
      </c>
      <c r="I98" s="116">
        <v>-119620</v>
      </c>
      <c r="J98" s="116">
        <v>240829</v>
      </c>
      <c r="K98" s="116">
        <v>-134271</v>
      </c>
      <c r="L98" s="116">
        <v>-78292</v>
      </c>
      <c r="M98" s="116">
        <v>467068</v>
      </c>
      <c r="N98" s="116">
        <v>-125814</v>
      </c>
      <c r="O98" s="116">
        <v>-81844</v>
      </c>
      <c r="P98" s="116">
        <f t="shared" si="2"/>
        <v>564413.5</v>
      </c>
    </row>
    <row r="99" spans="2:16" x14ac:dyDescent="0.2">
      <c r="C99" s="82" t="s">
        <v>410</v>
      </c>
      <c r="D99" s="116">
        <v>-28136.272619999996</v>
      </c>
      <c r="E99" s="116">
        <v>-34973.75705</v>
      </c>
      <c r="F99" s="116">
        <v>-56094.692759999998</v>
      </c>
      <c r="G99" s="116">
        <v>-21516.24422</v>
      </c>
      <c r="H99" s="116">
        <v>-71759.41403</v>
      </c>
      <c r="I99" s="116">
        <v>-58191.643960000001</v>
      </c>
      <c r="J99" s="116">
        <v>-47529.627629999995</v>
      </c>
      <c r="K99" s="116">
        <v>-46754.466779999995</v>
      </c>
      <c r="L99" s="116">
        <v>-38502.489540000002</v>
      </c>
      <c r="M99" s="116">
        <v>-79703.691630000016</v>
      </c>
      <c r="N99" s="116">
        <v>-32349.336810000001</v>
      </c>
      <c r="O99" s="116">
        <v>-31576.223610000005</v>
      </c>
      <c r="P99" s="130">
        <f t="shared" si="2"/>
        <v>-547087.86064000009</v>
      </c>
    </row>
    <row r="100" spans="2:16" ht="12" thickBot="1" x14ac:dyDescent="0.25">
      <c r="B100" s="118" t="s">
        <v>139</v>
      </c>
      <c r="C100" s="119" t="s">
        <v>140</v>
      </c>
      <c r="D100" s="128">
        <v>-146618.82759</v>
      </c>
      <c r="E100" s="128">
        <v>-80195.038780000003</v>
      </c>
      <c r="F100" s="128">
        <v>-120666.26333</v>
      </c>
      <c r="G100" s="128">
        <v>-91929.300669999997</v>
      </c>
      <c r="H100" s="128">
        <v>-56208.513599999998</v>
      </c>
      <c r="I100" s="128">
        <v>-50045.013049999994</v>
      </c>
      <c r="J100" s="128">
        <v>-64275.249219999998</v>
      </c>
      <c r="K100" s="128">
        <v>-87458.521560000008</v>
      </c>
      <c r="L100" s="128">
        <v>-60854.877890000003</v>
      </c>
      <c r="M100" s="128">
        <v>-270683.70958999998</v>
      </c>
      <c r="N100" s="128">
        <v>-85540.172500000001</v>
      </c>
      <c r="O100" s="128">
        <v>-976492.01584000001</v>
      </c>
      <c r="P100" s="128">
        <f t="shared" si="2"/>
        <v>-2090967.5036200001</v>
      </c>
    </row>
    <row r="101" spans="2:16" ht="12" thickBot="1" x14ac:dyDescent="0.25">
      <c r="D101" s="131"/>
      <c r="E101" s="131"/>
      <c r="F101" s="131"/>
      <c r="G101" s="111"/>
      <c r="H101" s="131"/>
      <c r="I101" s="111"/>
      <c r="J101" s="111"/>
      <c r="K101" s="111"/>
      <c r="L101" s="111"/>
      <c r="M101" s="111"/>
      <c r="N101" s="111"/>
      <c r="O101" s="111"/>
      <c r="P101" s="111"/>
    </row>
    <row r="102" spans="2:16" x14ac:dyDescent="0.2">
      <c r="B102" s="112" t="s">
        <v>57</v>
      </c>
      <c r="C102" s="112" t="s">
        <v>141</v>
      </c>
      <c r="D102" s="113">
        <v>3175869.4990400001</v>
      </c>
      <c r="E102" s="113">
        <v>2458964.23367</v>
      </c>
      <c r="F102" s="113">
        <v>3589265.8007700001</v>
      </c>
      <c r="G102" s="113">
        <v>3556073.1462099999</v>
      </c>
      <c r="H102" s="113">
        <v>3027494.0446799998</v>
      </c>
      <c r="I102" s="113">
        <v>3024032.1769599998</v>
      </c>
      <c r="J102" s="113">
        <v>3250895.7869199999</v>
      </c>
      <c r="K102" s="113">
        <v>1351553.1032799999</v>
      </c>
      <c r="L102" s="113">
        <v>2807920.5107300002</v>
      </c>
      <c r="M102" s="113">
        <v>2815683.50557</v>
      </c>
      <c r="N102" s="113">
        <v>2615695.4943400002</v>
      </c>
      <c r="O102" s="113">
        <v>6959244.5294500003</v>
      </c>
      <c r="P102" s="113">
        <f>SUM(D102:O102)</f>
        <v>38632691.83162</v>
      </c>
    </row>
    <row r="103" spans="2:16" x14ac:dyDescent="0.2">
      <c r="B103" s="82" t="s">
        <v>142</v>
      </c>
      <c r="C103" s="82" t="s">
        <v>143</v>
      </c>
      <c r="D103" s="116">
        <v>1797529.5348199999</v>
      </c>
      <c r="E103" s="116">
        <v>1209960.9375199999</v>
      </c>
      <c r="F103" s="116">
        <v>2228189.7413600003</v>
      </c>
      <c r="G103" s="116">
        <v>2024810.2157699999</v>
      </c>
      <c r="H103" s="116">
        <v>1515445.75917</v>
      </c>
      <c r="I103" s="116">
        <v>1358432.34396</v>
      </c>
      <c r="J103" s="116">
        <v>1772914.59372</v>
      </c>
      <c r="K103" s="116">
        <v>99794.702879999997</v>
      </c>
      <c r="L103" s="116">
        <v>1206270.20273</v>
      </c>
      <c r="M103" s="116">
        <v>1364505.72392</v>
      </c>
      <c r="N103" s="116">
        <v>1128004.58262</v>
      </c>
      <c r="O103" s="116">
        <v>4009343.8665900002</v>
      </c>
      <c r="P103" s="116">
        <f t="shared" si="2"/>
        <v>19715202.205060001</v>
      </c>
    </row>
    <row r="104" spans="2:16" x14ac:dyDescent="0.2">
      <c r="B104" s="81" t="s">
        <v>144</v>
      </c>
      <c r="C104" s="132" t="s">
        <v>145</v>
      </c>
      <c r="D104" s="133">
        <v>228025.02487999998</v>
      </c>
      <c r="E104" s="133">
        <v>221025.84206999998</v>
      </c>
      <c r="F104" s="133">
        <v>222823.40661999999</v>
      </c>
      <c r="G104" s="133">
        <v>241218.52628999998</v>
      </c>
      <c r="H104" s="133">
        <v>157924.08861000001</v>
      </c>
      <c r="I104" s="133">
        <v>100045.889</v>
      </c>
      <c r="J104" s="133">
        <v>97902.846209999989</v>
      </c>
      <c r="K104" s="133">
        <v>82520.523000000001</v>
      </c>
      <c r="L104" s="133">
        <v>81945.415760000004</v>
      </c>
      <c r="M104" s="133">
        <v>98938.671090000003</v>
      </c>
      <c r="N104" s="133">
        <v>148656.89106999998</v>
      </c>
      <c r="O104" s="133">
        <v>395866.51575999998</v>
      </c>
      <c r="P104" s="133">
        <f t="shared" si="2"/>
        <v>2076893.6403599996</v>
      </c>
    </row>
    <row r="105" spans="2:16" x14ac:dyDescent="0.2">
      <c r="B105" s="81" t="s">
        <v>146</v>
      </c>
      <c r="C105" s="82" t="s">
        <v>147</v>
      </c>
      <c r="D105" s="116">
        <v>1159472.0111100001</v>
      </c>
      <c r="E105" s="116">
        <v>810805.94845000003</v>
      </c>
      <c r="F105" s="116">
        <v>1589960.1934799999</v>
      </c>
      <c r="G105" s="116">
        <v>1323824.3268299999</v>
      </c>
      <c r="H105" s="116">
        <v>1101386.55611</v>
      </c>
      <c r="I105" s="116">
        <v>1073342.65331</v>
      </c>
      <c r="J105" s="116">
        <v>1194463.49389</v>
      </c>
      <c r="K105" s="116">
        <v>-13620.96797</v>
      </c>
      <c r="L105" s="116">
        <v>940650.18209999998</v>
      </c>
      <c r="M105" s="116">
        <v>948555.72450000001</v>
      </c>
      <c r="N105" s="116">
        <v>912911.88569000002</v>
      </c>
      <c r="O105" s="116">
        <v>2816228.4524400001</v>
      </c>
      <c r="P105" s="116">
        <f>SUM(D105:O105)</f>
        <v>13857980.459940001</v>
      </c>
    </row>
    <row r="106" spans="2:16" x14ac:dyDescent="0.2">
      <c r="B106" s="81" t="s">
        <v>150</v>
      </c>
      <c r="C106" s="94" t="s">
        <v>151</v>
      </c>
      <c r="D106" s="130">
        <v>410032.49883</v>
      </c>
      <c r="E106" s="130">
        <v>178129.147</v>
      </c>
      <c r="F106" s="116">
        <v>415406.14126</v>
      </c>
      <c r="G106" s="130">
        <v>459767.36264999997</v>
      </c>
      <c r="H106" s="116">
        <v>256135.11444999999</v>
      </c>
      <c r="I106" s="130">
        <v>185043.80165000001</v>
      </c>
      <c r="J106" s="130">
        <v>480548.25362000003</v>
      </c>
      <c r="K106" s="130">
        <v>30895.147850000001</v>
      </c>
      <c r="L106" s="130">
        <v>183674.60487000001</v>
      </c>
      <c r="M106" s="130">
        <v>317011.32832999999</v>
      </c>
      <c r="N106" s="130">
        <v>66435.805859999993</v>
      </c>
      <c r="O106" s="130">
        <v>797248.89838999999</v>
      </c>
      <c r="P106" s="130">
        <f>SUM(D106:O106)</f>
        <v>3780328.1047599996</v>
      </c>
    </row>
    <row r="107" spans="2:16" x14ac:dyDescent="0.2">
      <c r="B107" s="81" t="s">
        <v>152</v>
      </c>
      <c r="C107" s="114" t="s">
        <v>153</v>
      </c>
      <c r="D107" s="115">
        <v>780789.43634000001</v>
      </c>
      <c r="E107" s="115">
        <v>661348.19666000002</v>
      </c>
      <c r="F107" s="115">
        <v>827956.85950999998</v>
      </c>
      <c r="G107" s="115">
        <v>946037.54154000001</v>
      </c>
      <c r="H107" s="115">
        <v>892151.25428999995</v>
      </c>
      <c r="I107" s="115">
        <v>927535.09</v>
      </c>
      <c r="J107" s="115">
        <v>824663.81720000005</v>
      </c>
      <c r="K107" s="115">
        <v>611485.00540000002</v>
      </c>
      <c r="L107" s="115">
        <v>917632.87899999996</v>
      </c>
      <c r="M107" s="115">
        <v>834257.27065000008</v>
      </c>
      <c r="N107" s="115">
        <v>824189.08214999991</v>
      </c>
      <c r="O107" s="115">
        <v>1740839.8983100001</v>
      </c>
      <c r="P107" s="115">
        <f t="shared" si="2"/>
        <v>10788886.331050001</v>
      </c>
    </row>
    <row r="108" spans="2:16" ht="12" thickBot="1" x14ac:dyDescent="0.25">
      <c r="B108" s="118" t="s">
        <v>154</v>
      </c>
      <c r="C108" s="118" t="s">
        <v>155</v>
      </c>
      <c r="D108" s="124">
        <v>597550.52787999995</v>
      </c>
      <c r="E108" s="124">
        <v>587655.09949000005</v>
      </c>
      <c r="F108" s="124">
        <v>533119.19990000001</v>
      </c>
      <c r="G108" s="124">
        <v>585225.38890000002</v>
      </c>
      <c r="H108" s="124">
        <v>619897.03122</v>
      </c>
      <c r="I108" s="124">
        <v>738064.74300000002</v>
      </c>
      <c r="J108" s="124">
        <v>653317.37600000005</v>
      </c>
      <c r="K108" s="124">
        <v>640273.39500000002</v>
      </c>
      <c r="L108" s="124">
        <v>684017.429</v>
      </c>
      <c r="M108" s="124">
        <v>616920.51100000006</v>
      </c>
      <c r="N108" s="124">
        <v>663501.82957000006</v>
      </c>
      <c r="O108" s="124">
        <v>1209060.76455</v>
      </c>
      <c r="P108" s="124">
        <f t="shared" si="2"/>
        <v>8128603.2955099996</v>
      </c>
    </row>
    <row r="109" spans="2:16" ht="12" thickBot="1" x14ac:dyDescent="0.25">
      <c r="D109" s="111"/>
      <c r="F109" s="111"/>
      <c r="G109" s="111"/>
      <c r="H109" s="111"/>
      <c r="I109" s="111"/>
      <c r="J109" s="111"/>
      <c r="K109" s="111"/>
      <c r="L109" s="111"/>
      <c r="M109" s="111"/>
      <c r="N109" s="111"/>
      <c r="O109" s="111"/>
      <c r="P109" s="111"/>
    </row>
    <row r="110" spans="2:16" x14ac:dyDescent="0.2">
      <c r="B110" s="112" t="s">
        <v>59</v>
      </c>
      <c r="C110" s="112" t="s">
        <v>156</v>
      </c>
      <c r="D110" s="113">
        <v>2425200.3959499998</v>
      </c>
      <c r="E110" s="113">
        <v>3122418.3525300003</v>
      </c>
      <c r="F110" s="113">
        <v>2458997.9914199999</v>
      </c>
      <c r="G110" s="113">
        <v>2959104.9007600001</v>
      </c>
      <c r="H110" s="113">
        <v>2888343.5361199998</v>
      </c>
      <c r="I110" s="113">
        <v>3276738.9903000002</v>
      </c>
      <c r="J110" s="113">
        <v>3063772.8499199999</v>
      </c>
      <c r="K110" s="113">
        <v>2605447.15539</v>
      </c>
      <c r="L110" s="113">
        <v>2842575.1683499999</v>
      </c>
      <c r="M110" s="113">
        <v>2336475.4064799999</v>
      </c>
      <c r="N110" s="113">
        <v>2654130.3421900002</v>
      </c>
      <c r="O110" s="113">
        <v>3228317.4395500002</v>
      </c>
      <c r="P110" s="113">
        <f t="shared" si="2"/>
        <v>33861522.528959997</v>
      </c>
    </row>
    <row r="111" spans="2:16" x14ac:dyDescent="0.2">
      <c r="B111" s="81" t="s">
        <v>157</v>
      </c>
      <c r="C111" s="134" t="s">
        <v>350</v>
      </c>
      <c r="D111" s="133">
        <v>901212.57597000001</v>
      </c>
      <c r="E111" s="133">
        <v>853166.45791</v>
      </c>
      <c r="F111" s="133">
        <v>933178.23409000004</v>
      </c>
      <c r="G111" s="133">
        <v>910798.91960000002</v>
      </c>
      <c r="H111" s="133">
        <v>919243.10788999998</v>
      </c>
      <c r="I111" s="133">
        <v>884970.97276000003</v>
      </c>
      <c r="J111" s="133">
        <v>856760.34859000007</v>
      </c>
      <c r="K111" s="135">
        <v>862147.48766999994</v>
      </c>
      <c r="L111" s="133">
        <v>900232.18708000006</v>
      </c>
      <c r="M111" s="133">
        <v>886284.26334000006</v>
      </c>
      <c r="N111" s="133">
        <v>893202.48089999997</v>
      </c>
      <c r="O111" s="133">
        <v>841240.75973000005</v>
      </c>
      <c r="P111" s="133">
        <f t="shared" si="2"/>
        <v>10642437.795530001</v>
      </c>
    </row>
    <row r="112" spans="2:16" x14ac:dyDescent="0.2">
      <c r="B112" s="81" t="s">
        <v>159</v>
      </c>
      <c r="C112" s="94" t="s">
        <v>351</v>
      </c>
      <c r="D112" s="130">
        <v>-16807.729440000003</v>
      </c>
      <c r="E112" s="130">
        <v>-3565.6834399999998</v>
      </c>
      <c r="F112" s="130">
        <v>-4021.7580800000001</v>
      </c>
      <c r="G112" s="130">
        <v>-17697.76096</v>
      </c>
      <c r="H112" s="130">
        <v>-1173.4474399999999</v>
      </c>
      <c r="I112" s="130">
        <v>-2273.9573599999999</v>
      </c>
      <c r="J112" s="130">
        <v>-1154.82981</v>
      </c>
      <c r="K112" s="130">
        <v>-20217.008719999998</v>
      </c>
      <c r="L112" s="130">
        <v>-52983.920960000003</v>
      </c>
      <c r="M112" s="130">
        <v>-2461.6126099999997</v>
      </c>
      <c r="N112" s="130">
        <v>-2064.7521000000002</v>
      </c>
      <c r="O112" s="130">
        <v>-632473.59935999999</v>
      </c>
      <c r="P112" s="130">
        <f t="shared" si="2"/>
        <v>-756896.06027999998</v>
      </c>
    </row>
    <row r="113" spans="2:16" x14ac:dyDescent="0.2">
      <c r="B113" s="81" t="s">
        <v>161</v>
      </c>
      <c r="C113" s="134" t="s">
        <v>162</v>
      </c>
      <c r="D113" s="133">
        <v>1414674.5730699999</v>
      </c>
      <c r="E113" s="133">
        <v>1927869.52853</v>
      </c>
      <c r="F113" s="133">
        <v>1378982.4295000001</v>
      </c>
      <c r="G113" s="133">
        <v>1895848.7849999999</v>
      </c>
      <c r="H113" s="133">
        <v>1821686.97798</v>
      </c>
      <c r="I113" s="133">
        <v>2230151.628</v>
      </c>
      <c r="J113" s="133">
        <v>2040353.8259999999</v>
      </c>
      <c r="K113" s="133">
        <v>1606384.49495</v>
      </c>
      <c r="L113" s="133">
        <v>1871575.4339999999</v>
      </c>
      <c r="M113" s="133">
        <v>1323637.9439999999</v>
      </c>
      <c r="N113" s="133">
        <v>1608269.2199800001</v>
      </c>
      <c r="O113" s="133">
        <v>2884993.8670000001</v>
      </c>
      <c r="P113" s="133">
        <f t="shared" si="2"/>
        <v>22004428.708009999</v>
      </c>
    </row>
    <row r="114" spans="2:16" x14ac:dyDescent="0.2">
      <c r="B114" s="81" t="s">
        <v>163</v>
      </c>
      <c r="C114" s="94" t="s">
        <v>164</v>
      </c>
      <c r="D114" s="130">
        <v>-225.58967000000001</v>
      </c>
      <c r="E114" s="130">
        <v>-481.38200000000001</v>
      </c>
      <c r="F114" s="130">
        <v>-1004.17873</v>
      </c>
      <c r="G114" s="130">
        <v>0</v>
      </c>
      <c r="H114" s="130">
        <v>0</v>
      </c>
      <c r="I114" s="130">
        <v>-396.08625000000001</v>
      </c>
      <c r="J114" s="130">
        <v>-3125.4968599999997</v>
      </c>
      <c r="K114" s="130">
        <v>-36.548999999999999</v>
      </c>
      <c r="L114" s="130">
        <v>0</v>
      </c>
      <c r="M114" s="130">
        <v>-159.92335</v>
      </c>
      <c r="N114" s="130">
        <v>0</v>
      </c>
      <c r="O114" s="130">
        <v>-68054.376680000001</v>
      </c>
      <c r="P114" s="130">
        <f t="shared" si="2"/>
        <v>-73483.582540000003</v>
      </c>
    </row>
    <row r="115" spans="2:16" x14ac:dyDescent="0.2">
      <c r="B115" s="82" t="s">
        <v>165</v>
      </c>
      <c r="C115" s="114" t="s">
        <v>166</v>
      </c>
      <c r="D115" s="115">
        <v>88987.315000000002</v>
      </c>
      <c r="E115" s="115">
        <v>321396.62300000002</v>
      </c>
      <c r="F115" s="115">
        <v>111112.67200000001</v>
      </c>
      <c r="G115" s="115">
        <v>115035.986</v>
      </c>
      <c r="H115" s="115">
        <v>112138.36599999999</v>
      </c>
      <c r="I115" s="115">
        <v>125892.272</v>
      </c>
      <c r="J115" s="115">
        <v>104404.739</v>
      </c>
      <c r="K115" s="115">
        <v>118402.417</v>
      </c>
      <c r="L115" s="115">
        <v>87207.241999999998</v>
      </c>
      <c r="M115" s="115">
        <v>94447.595000000001</v>
      </c>
      <c r="N115" s="115">
        <v>115826.507</v>
      </c>
      <c r="O115" s="115">
        <v>185345.68400000001</v>
      </c>
      <c r="P115" s="115">
        <f t="shared" si="2"/>
        <v>1580197.4180000001</v>
      </c>
    </row>
    <row r="116" spans="2:16" ht="12" thickBot="1" x14ac:dyDescent="0.25">
      <c r="B116" s="118" t="s">
        <v>167</v>
      </c>
      <c r="C116" s="119" t="s">
        <v>168</v>
      </c>
      <c r="D116" s="128">
        <v>37359.251020000003</v>
      </c>
      <c r="E116" s="128">
        <v>24032.808530000002</v>
      </c>
      <c r="F116" s="128">
        <v>40750.592640000003</v>
      </c>
      <c r="G116" s="128">
        <v>55118.971119999995</v>
      </c>
      <c r="H116" s="128">
        <v>36448.531689999996</v>
      </c>
      <c r="I116" s="128">
        <v>38394.16115</v>
      </c>
      <c r="J116" s="128">
        <v>66534.263000000006</v>
      </c>
      <c r="K116" s="128">
        <v>38766.31349</v>
      </c>
      <c r="L116" s="128">
        <v>36544.22623</v>
      </c>
      <c r="M116" s="128">
        <v>34727.140100000004</v>
      </c>
      <c r="N116" s="128">
        <v>38896.886409999999</v>
      </c>
      <c r="O116" s="128">
        <v>17265.104860000003</v>
      </c>
      <c r="P116" s="128">
        <f t="shared" si="2"/>
        <v>464838.25024000002</v>
      </c>
    </row>
    <row r="117" spans="2:16" ht="12" thickBot="1" x14ac:dyDescent="0.25"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</row>
    <row r="118" spans="2:16" x14ac:dyDescent="0.2">
      <c r="B118" s="112" t="s">
        <v>171</v>
      </c>
      <c r="C118" s="112" t="s">
        <v>172</v>
      </c>
      <c r="D118" s="113">
        <v>903982.64861000003</v>
      </c>
      <c r="E118" s="113">
        <v>428551.94227</v>
      </c>
      <c r="F118" s="113">
        <v>474068.92725000001</v>
      </c>
      <c r="G118" s="113">
        <v>949670.86502999999</v>
      </c>
      <c r="H118" s="113">
        <v>568130.68050999998</v>
      </c>
      <c r="I118" s="113">
        <v>513817.25701999996</v>
      </c>
      <c r="J118" s="113">
        <v>1028238.7494099999</v>
      </c>
      <c r="K118" s="113">
        <v>380879.68738000002</v>
      </c>
      <c r="L118" s="113">
        <v>483841.34156000003</v>
      </c>
      <c r="M118" s="113">
        <v>763132.49389000004</v>
      </c>
      <c r="N118" s="113">
        <v>401046.28912000003</v>
      </c>
      <c r="O118" s="113">
        <v>1518876.7963</v>
      </c>
      <c r="P118" s="113">
        <f t="shared" si="2"/>
        <v>8414237.6783499978</v>
      </c>
    </row>
    <row r="119" spans="2:16" x14ac:dyDescent="0.2">
      <c r="B119" s="81" t="s">
        <v>173</v>
      </c>
      <c r="C119" s="82" t="s">
        <v>174</v>
      </c>
      <c r="D119" s="116">
        <v>339362.87050000002</v>
      </c>
      <c r="E119" s="116">
        <v>290052.22395999997</v>
      </c>
      <c r="F119" s="116">
        <v>322044.46214000002</v>
      </c>
      <c r="G119" s="116">
        <v>369684.65833999997</v>
      </c>
      <c r="H119" s="116">
        <v>315557.06020000001</v>
      </c>
      <c r="I119" s="116">
        <v>286917.18820999999</v>
      </c>
      <c r="J119" s="116">
        <v>305653.17089000001</v>
      </c>
      <c r="K119" s="116">
        <v>236029.37779</v>
      </c>
      <c r="L119" s="116">
        <v>277051.87069000001</v>
      </c>
      <c r="M119" s="116">
        <v>298306.78832000005</v>
      </c>
      <c r="N119" s="116">
        <v>272717.85600999999</v>
      </c>
      <c r="O119" s="116">
        <v>661483.20684</v>
      </c>
      <c r="P119" s="116">
        <f t="shared" si="2"/>
        <v>3974860.7338900007</v>
      </c>
    </row>
    <row r="120" spans="2:16" x14ac:dyDescent="0.2">
      <c r="B120" s="82" t="s">
        <v>175</v>
      </c>
      <c r="C120" s="82" t="s">
        <v>176</v>
      </c>
      <c r="D120" s="116">
        <v>15554.142830000001</v>
      </c>
      <c r="E120" s="116">
        <v>15597.24368</v>
      </c>
      <c r="F120" s="116">
        <v>15212.1769</v>
      </c>
      <c r="G120" s="116">
        <v>17251.054680000001</v>
      </c>
      <c r="H120" s="116">
        <v>15153.673510000001</v>
      </c>
      <c r="I120" s="116">
        <v>12148.07905</v>
      </c>
      <c r="J120" s="116">
        <v>29369.38941</v>
      </c>
      <c r="K120" s="116">
        <v>11376.55026</v>
      </c>
      <c r="L120" s="116">
        <v>11520.73207</v>
      </c>
      <c r="M120" s="116">
        <v>12921.016659999999</v>
      </c>
      <c r="N120" s="116">
        <v>13617.623509999999</v>
      </c>
      <c r="O120" s="116">
        <v>31851.725240000003</v>
      </c>
      <c r="P120" s="116">
        <f t="shared" si="2"/>
        <v>201573.40779999999</v>
      </c>
    </row>
    <row r="121" spans="2:16" x14ac:dyDescent="0.2">
      <c r="B121" s="82" t="s">
        <v>177</v>
      </c>
      <c r="C121" s="82" t="s">
        <v>178</v>
      </c>
      <c r="D121" s="116">
        <v>4768.2898700000005</v>
      </c>
      <c r="E121" s="116">
        <v>3943.0702500000002</v>
      </c>
      <c r="F121" s="116">
        <v>4252.2707</v>
      </c>
      <c r="G121" s="116">
        <v>4721.7118099999998</v>
      </c>
      <c r="H121" s="116">
        <v>3804.7713900000003</v>
      </c>
      <c r="I121" s="116">
        <v>2339.998</v>
      </c>
      <c r="J121" s="116">
        <v>3058.3632299999999</v>
      </c>
      <c r="K121" s="116">
        <v>2334.2440000000001</v>
      </c>
      <c r="L121" s="116">
        <v>1843.2139999999999</v>
      </c>
      <c r="M121" s="116">
        <v>848.40013999999996</v>
      </c>
      <c r="N121" s="116">
        <v>3783.5974000000001</v>
      </c>
      <c r="O121" s="116">
        <v>8351.4158400000015</v>
      </c>
      <c r="P121" s="116">
        <f t="shared" si="2"/>
        <v>44049.346630000007</v>
      </c>
    </row>
    <row r="122" spans="2:16" x14ac:dyDescent="0.2">
      <c r="B122" s="81" t="s">
        <v>179</v>
      </c>
      <c r="C122" s="82" t="s">
        <v>180</v>
      </c>
      <c r="D122" s="116">
        <v>54472.970479999996</v>
      </c>
      <c r="E122" s="116">
        <v>52286.146569999997</v>
      </c>
      <c r="F122" s="116">
        <v>47308.139750000002</v>
      </c>
      <c r="G122" s="116">
        <v>53229.465700000008</v>
      </c>
      <c r="H122" s="116">
        <v>64634.814420000002</v>
      </c>
      <c r="I122" s="116">
        <v>67109.040200000003</v>
      </c>
      <c r="J122" s="116">
        <v>68733.826000000001</v>
      </c>
      <c r="K122" s="116">
        <v>62802.919000000002</v>
      </c>
      <c r="L122" s="116">
        <v>60168.157800000001</v>
      </c>
      <c r="M122" s="116">
        <v>51380.946470000003</v>
      </c>
      <c r="N122" s="116">
        <v>59128.753600000004</v>
      </c>
      <c r="O122" s="116">
        <v>116729.79420999999</v>
      </c>
      <c r="P122" s="116">
        <f t="shared" si="2"/>
        <v>757984.97419999994</v>
      </c>
    </row>
    <row r="123" spans="2:16" x14ac:dyDescent="0.2">
      <c r="B123" s="81" t="s">
        <v>181</v>
      </c>
      <c r="C123" s="82" t="s">
        <v>182</v>
      </c>
      <c r="D123" s="116">
        <v>3376.393</v>
      </c>
      <c r="E123" s="116">
        <v>215.28100000000001</v>
      </c>
      <c r="F123" s="116">
        <v>2289.0839999999998</v>
      </c>
      <c r="G123" s="116">
        <v>3119.4540000000002</v>
      </c>
      <c r="H123" s="116">
        <v>6142.5060000000003</v>
      </c>
      <c r="I123" s="116">
        <v>8325.5470000000005</v>
      </c>
      <c r="J123" s="116">
        <v>7534.8729999999996</v>
      </c>
      <c r="K123" s="116">
        <v>8868.8909999999996</v>
      </c>
      <c r="L123" s="116">
        <v>7963.82</v>
      </c>
      <c r="M123" s="116">
        <v>4574.625</v>
      </c>
      <c r="N123" s="116">
        <v>1668.454</v>
      </c>
      <c r="O123" s="116">
        <v>4687.375</v>
      </c>
      <c r="P123" s="116">
        <f t="shared" si="2"/>
        <v>58766.302999999993</v>
      </c>
    </row>
    <row r="124" spans="2:16" x14ac:dyDescent="0.2">
      <c r="B124" s="82" t="s">
        <v>183</v>
      </c>
      <c r="C124" s="82" t="s">
        <v>184</v>
      </c>
      <c r="D124" s="116">
        <v>7.1159999999999997</v>
      </c>
      <c r="E124" s="116">
        <v>18.681999999999999</v>
      </c>
      <c r="F124" s="116">
        <v>10.404</v>
      </c>
      <c r="G124" s="116">
        <v>-41.863999999999997</v>
      </c>
      <c r="H124" s="116">
        <v>16.754000000000001</v>
      </c>
      <c r="I124" s="116">
        <v>12.036</v>
      </c>
      <c r="J124" s="116">
        <v>73.947000000000003</v>
      </c>
      <c r="K124" s="116">
        <v>25.952999999999999</v>
      </c>
      <c r="L124" s="116">
        <v>-43.508000000000003</v>
      </c>
      <c r="M124" s="116">
        <v>18.937999999999999</v>
      </c>
      <c r="N124" s="116">
        <v>17.420999999999999</v>
      </c>
      <c r="O124" s="116">
        <v>37.61</v>
      </c>
      <c r="P124" s="116">
        <f>SUM(D124:O124)</f>
        <v>153.48900000000003</v>
      </c>
    </row>
    <row r="125" spans="2:16" x14ac:dyDescent="0.2">
      <c r="B125" s="82" t="s">
        <v>185</v>
      </c>
      <c r="C125" s="82" t="s">
        <v>186</v>
      </c>
      <c r="D125" s="116">
        <v>10540.64</v>
      </c>
      <c r="E125" s="116">
        <v>13521.248</v>
      </c>
      <c r="F125" s="116">
        <v>7326.3149999999996</v>
      </c>
      <c r="G125" s="116">
        <v>139456.02600000001</v>
      </c>
      <c r="H125" s="116">
        <v>117360.908</v>
      </c>
      <c r="I125" s="116">
        <v>85321.225739999994</v>
      </c>
      <c r="J125" s="116">
        <v>50016.161</v>
      </c>
      <c r="K125" s="116">
        <v>29576.05</v>
      </c>
      <c r="L125" s="116">
        <v>39395.25</v>
      </c>
      <c r="M125" s="116">
        <v>18666.565360000001</v>
      </c>
      <c r="N125" s="116">
        <v>42949.668539999999</v>
      </c>
      <c r="O125" s="116">
        <v>21159.139780000001</v>
      </c>
      <c r="P125" s="116">
        <f t="shared" si="2"/>
        <v>575289.19741999998</v>
      </c>
    </row>
    <row r="126" spans="2:16" x14ac:dyDescent="0.2">
      <c r="B126" s="82" t="s">
        <v>187</v>
      </c>
      <c r="C126" s="82" t="s">
        <v>188</v>
      </c>
      <c r="D126" s="116">
        <v>13005.715</v>
      </c>
      <c r="E126" s="116">
        <v>0</v>
      </c>
      <c r="F126" s="116">
        <v>0</v>
      </c>
      <c r="G126" s="116">
        <v>5476.348</v>
      </c>
      <c r="H126" s="116">
        <v>-434.77699999999999</v>
      </c>
      <c r="I126" s="116">
        <v>871.26800000000003</v>
      </c>
      <c r="J126" s="116">
        <v>54406.438999999998</v>
      </c>
      <c r="K126" s="116">
        <v>-3953.1390000000001</v>
      </c>
      <c r="L126" s="116">
        <v>0</v>
      </c>
      <c r="M126" s="116">
        <v>63074.669009999998</v>
      </c>
      <c r="N126" s="116">
        <v>0</v>
      </c>
      <c r="O126" s="116">
        <v>34328.775670000003</v>
      </c>
      <c r="P126" s="116">
        <f t="shared" si="2"/>
        <v>166775.29868000001</v>
      </c>
    </row>
    <row r="127" spans="2:16" x14ac:dyDescent="0.2">
      <c r="B127" s="82" t="s">
        <v>189</v>
      </c>
      <c r="C127" s="82" t="s">
        <v>190</v>
      </c>
      <c r="D127" s="116">
        <v>45664.553999999996</v>
      </c>
      <c r="E127" s="116">
        <v>-77.348420000000004</v>
      </c>
      <c r="F127" s="116">
        <v>-112.633</v>
      </c>
      <c r="G127" s="116">
        <v>34840.921999999999</v>
      </c>
      <c r="H127" s="116">
        <v>107.437</v>
      </c>
      <c r="I127" s="116">
        <v>502.61500000000001</v>
      </c>
      <c r="J127" s="116">
        <v>46619.010999999999</v>
      </c>
      <c r="K127" s="116">
        <v>1142.575</v>
      </c>
      <c r="L127" s="116">
        <v>131.09299999999999</v>
      </c>
      <c r="M127" s="116">
        <v>42457.097000000002</v>
      </c>
      <c r="N127" s="116">
        <v>-1.24</v>
      </c>
      <c r="O127" s="116">
        <v>39134.090389999998</v>
      </c>
      <c r="P127" s="116">
        <f t="shared" si="2"/>
        <v>210408.17297000001</v>
      </c>
    </row>
    <row r="128" spans="2:16" x14ac:dyDescent="0.2">
      <c r="B128" s="82" t="s">
        <v>353</v>
      </c>
      <c r="C128" s="82" t="s">
        <v>192</v>
      </c>
      <c r="D128" s="116">
        <v>66217.974000000002</v>
      </c>
      <c r="E128" s="116">
        <v>1406.3150000000001</v>
      </c>
      <c r="F128" s="116">
        <v>163.53299999999999</v>
      </c>
      <c r="G128" s="116">
        <v>66396.802009999999</v>
      </c>
      <c r="H128" s="116">
        <v>318.517</v>
      </c>
      <c r="I128" s="116">
        <v>2819.4940000000001</v>
      </c>
      <c r="J128" s="116">
        <v>39387.648999999998</v>
      </c>
      <c r="K128" s="116">
        <v>-37.927</v>
      </c>
      <c r="L128" s="116">
        <v>0</v>
      </c>
      <c r="M128" s="116">
        <v>31882.465</v>
      </c>
      <c r="N128" s="116">
        <v>2276.2552999999998</v>
      </c>
      <c r="O128" s="116">
        <v>118645.64947999999</v>
      </c>
      <c r="P128" s="116">
        <f t="shared" si="2"/>
        <v>329476.72678999999</v>
      </c>
    </row>
    <row r="129" spans="2:16" x14ac:dyDescent="0.2">
      <c r="B129" s="81" t="s">
        <v>193</v>
      </c>
      <c r="C129" s="82" t="s">
        <v>194</v>
      </c>
      <c r="D129" s="116">
        <v>344252.06893000007</v>
      </c>
      <c r="E129" s="116">
        <v>45956.496570000003</v>
      </c>
      <c r="F129" s="116">
        <v>69524.078439999997</v>
      </c>
      <c r="G129" s="116">
        <v>247029.44649</v>
      </c>
      <c r="H129" s="116">
        <v>35406.276989999998</v>
      </c>
      <c r="I129" s="116">
        <v>40603.272820000006</v>
      </c>
      <c r="J129" s="116">
        <v>417311.74287999998</v>
      </c>
      <c r="K129" s="116">
        <v>26956.545329999997</v>
      </c>
      <c r="L129" s="116">
        <v>79323.776000000013</v>
      </c>
      <c r="M129" s="116">
        <v>233269.49493000002</v>
      </c>
      <c r="N129" s="116">
        <v>-1954.99621</v>
      </c>
      <c r="O129" s="116">
        <v>468816.59576</v>
      </c>
      <c r="P129" s="116">
        <f t="shared" si="2"/>
        <v>2006494.7989300003</v>
      </c>
    </row>
    <row r="130" spans="2:16" x14ac:dyDescent="0.2">
      <c r="B130" s="82" t="s">
        <v>195</v>
      </c>
      <c r="C130" s="82" t="s">
        <v>196</v>
      </c>
      <c r="D130" s="116">
        <v>54.904000000000003</v>
      </c>
      <c r="E130" s="116">
        <v>-30.658999999999999</v>
      </c>
      <c r="F130" s="116">
        <v>2.968</v>
      </c>
      <c r="G130" s="116">
        <v>38.279000000000003</v>
      </c>
      <c r="H130" s="116">
        <v>48.241999999999997</v>
      </c>
      <c r="I130" s="116">
        <v>-357.50700000000001</v>
      </c>
      <c r="J130" s="116">
        <v>43.674999999999997</v>
      </c>
      <c r="K130" s="116">
        <v>28.106000000000002</v>
      </c>
      <c r="L130" s="116">
        <v>53.28</v>
      </c>
      <c r="M130" s="116">
        <v>59.838000000000001</v>
      </c>
      <c r="N130" s="116">
        <v>37.421999999999997</v>
      </c>
      <c r="O130" s="116">
        <v>97.754519999999999</v>
      </c>
      <c r="P130" s="116">
        <f t="shared" si="2"/>
        <v>76.302519999999987</v>
      </c>
    </row>
    <row r="131" spans="2:16" x14ac:dyDescent="0.2">
      <c r="B131" s="81" t="s">
        <v>197</v>
      </c>
      <c r="C131" s="82" t="s">
        <v>198</v>
      </c>
      <c r="D131" s="116">
        <v>1081.5340000000001</v>
      </c>
      <c r="E131" s="116">
        <v>1010.187</v>
      </c>
      <c r="F131" s="116">
        <v>1301.51432</v>
      </c>
      <c r="G131" s="116">
        <v>1547.7249999999999</v>
      </c>
      <c r="H131" s="116">
        <v>1434.3910000000001</v>
      </c>
      <c r="I131" s="116">
        <v>1462.98</v>
      </c>
      <c r="J131" s="116">
        <v>1359.663</v>
      </c>
      <c r="K131" s="116">
        <v>1263.9780000000001</v>
      </c>
      <c r="L131" s="116">
        <v>1403.567</v>
      </c>
      <c r="M131" s="116">
        <v>1354.1659999999999</v>
      </c>
      <c r="N131" s="116">
        <v>1231.1389999999999</v>
      </c>
      <c r="O131" s="116">
        <v>2350.8715999999999</v>
      </c>
      <c r="P131" s="116">
        <f t="shared" si="2"/>
        <v>16801.715919999999</v>
      </c>
    </row>
    <row r="132" spans="2:16" x14ac:dyDescent="0.2">
      <c r="B132" s="81" t="s">
        <v>199</v>
      </c>
      <c r="C132" s="82" t="s">
        <v>200</v>
      </c>
      <c r="D132" s="116">
        <v>672.024</v>
      </c>
      <c r="E132" s="116">
        <v>517.87666000000002</v>
      </c>
      <c r="F132" s="116">
        <v>768.09799999999996</v>
      </c>
      <c r="G132" s="116">
        <v>2475.8539999999998</v>
      </c>
      <c r="H132" s="116">
        <v>4218.4170000000004</v>
      </c>
      <c r="I132" s="116">
        <v>1524.4860000000001</v>
      </c>
      <c r="J132" s="116">
        <v>204.114</v>
      </c>
      <c r="K132" s="116">
        <v>304.928</v>
      </c>
      <c r="L132" s="116">
        <v>581.02800000000002</v>
      </c>
      <c r="M132" s="116">
        <v>204.24</v>
      </c>
      <c r="N132" s="116">
        <v>740.31897000000004</v>
      </c>
      <c r="O132" s="116">
        <v>1333.82268</v>
      </c>
      <c r="P132" s="116">
        <f t="shared" si="2"/>
        <v>13545.20731</v>
      </c>
    </row>
    <row r="133" spans="2:16" ht="12" thickBot="1" x14ac:dyDescent="0.25">
      <c r="B133" s="118" t="s">
        <v>309</v>
      </c>
      <c r="C133" s="123" t="s">
        <v>310</v>
      </c>
      <c r="D133" s="124">
        <v>4951.4520000000002</v>
      </c>
      <c r="E133" s="124">
        <v>4135.1790000000001</v>
      </c>
      <c r="F133" s="124">
        <v>3978.5160000000001</v>
      </c>
      <c r="G133" s="124">
        <v>4444.982</v>
      </c>
      <c r="H133" s="124">
        <v>4361.6890000000003</v>
      </c>
      <c r="I133" s="124">
        <v>4217.5339999999997</v>
      </c>
      <c r="J133" s="124">
        <v>4466.7250000000004</v>
      </c>
      <c r="K133" s="124">
        <v>4160.6360000000004</v>
      </c>
      <c r="L133" s="124">
        <v>4449.0609999999997</v>
      </c>
      <c r="M133" s="124">
        <v>4113.2439999999997</v>
      </c>
      <c r="N133" s="124">
        <v>4834.0159999999996</v>
      </c>
      <c r="O133" s="124">
        <v>9868.9692899999991</v>
      </c>
      <c r="P133" s="124">
        <f t="shared" si="2"/>
        <v>57982.003290000001</v>
      </c>
    </row>
    <row r="134" spans="2:16" ht="12" thickBot="1" x14ac:dyDescent="0.25">
      <c r="I134" s="111"/>
      <c r="J134" s="111"/>
      <c r="K134" s="111"/>
      <c r="L134" s="111"/>
      <c r="M134" s="111"/>
      <c r="N134" s="111"/>
      <c r="O134" s="111"/>
      <c r="P134" s="111"/>
    </row>
    <row r="135" spans="2:16" x14ac:dyDescent="0.2">
      <c r="B135" s="112" t="s">
        <v>205</v>
      </c>
      <c r="C135" s="112" t="s">
        <v>206</v>
      </c>
      <c r="D135" s="113">
        <v>173086.79358000003</v>
      </c>
      <c r="E135" s="113">
        <v>162977.76136</v>
      </c>
      <c r="F135" s="113">
        <v>184063.04868000001</v>
      </c>
      <c r="G135" s="113">
        <v>167329.88949999999</v>
      </c>
      <c r="H135" s="113">
        <v>159455.54485000001</v>
      </c>
      <c r="I135" s="113">
        <v>163014.70400999999</v>
      </c>
      <c r="J135" s="113">
        <v>162506.70694999999</v>
      </c>
      <c r="K135" s="113">
        <v>151001.84700000001</v>
      </c>
      <c r="L135" s="113">
        <v>203608.4534</v>
      </c>
      <c r="M135" s="113">
        <v>155555.81094999998</v>
      </c>
      <c r="N135" s="113">
        <v>164587.32874999999</v>
      </c>
      <c r="O135" s="113">
        <v>359156.44214999996</v>
      </c>
      <c r="P135" s="113">
        <f t="shared" si="2"/>
        <v>2206344.3311800002</v>
      </c>
    </row>
    <row r="136" spans="2:16" x14ac:dyDescent="0.2">
      <c r="B136" s="81" t="s">
        <v>297</v>
      </c>
      <c r="C136" s="82" t="s">
        <v>298</v>
      </c>
      <c r="D136" s="116">
        <v>1054.5550000000001</v>
      </c>
      <c r="E136" s="116">
        <v>0</v>
      </c>
      <c r="F136" s="116">
        <v>0</v>
      </c>
      <c r="G136" s="116">
        <v>485.46600000000001</v>
      </c>
      <c r="H136" s="116">
        <v>-485.46600000000001</v>
      </c>
      <c r="I136" s="116">
        <v>0</v>
      </c>
      <c r="J136" s="116">
        <v>0</v>
      </c>
      <c r="K136" s="116">
        <v>0</v>
      </c>
      <c r="L136" s="116">
        <v>0</v>
      </c>
      <c r="M136" s="116">
        <v>0</v>
      </c>
      <c r="N136" s="116">
        <v>0</v>
      </c>
      <c r="O136" s="116">
        <v>500.55115999999998</v>
      </c>
      <c r="P136" s="116">
        <f t="shared" si="2"/>
        <v>1555.1061600000003</v>
      </c>
    </row>
    <row r="137" spans="2:16" x14ac:dyDescent="0.2">
      <c r="B137" s="82" t="s">
        <v>207</v>
      </c>
      <c r="C137" s="82" t="s">
        <v>208</v>
      </c>
      <c r="D137" s="116">
        <v>15099.178</v>
      </c>
      <c r="E137" s="116">
        <v>19439.875</v>
      </c>
      <c r="F137" s="116">
        <v>36643.966999999997</v>
      </c>
      <c r="G137" s="116">
        <v>17185.708500000001</v>
      </c>
      <c r="H137" s="116">
        <v>16958.98085</v>
      </c>
      <c r="I137" s="116">
        <v>18241.14</v>
      </c>
      <c r="J137" s="116">
        <v>10575.411</v>
      </c>
      <c r="K137" s="116">
        <v>10083.459000000001</v>
      </c>
      <c r="L137" s="116">
        <v>42095.152000000002</v>
      </c>
      <c r="M137" s="116">
        <v>15612.257</v>
      </c>
      <c r="N137" s="116">
        <v>18986.767</v>
      </c>
      <c r="O137" s="116">
        <v>53082.159500000002</v>
      </c>
      <c r="P137" s="116">
        <f t="shared" si="2"/>
        <v>274004.05485000001</v>
      </c>
    </row>
    <row r="138" spans="2:16" x14ac:dyDescent="0.2">
      <c r="B138" s="82" t="s">
        <v>209</v>
      </c>
      <c r="C138" s="82" t="s">
        <v>210</v>
      </c>
      <c r="D138" s="116">
        <v>18145.607</v>
      </c>
      <c r="E138" s="116">
        <v>17424.821</v>
      </c>
      <c r="F138" s="116">
        <v>14613.224</v>
      </c>
      <c r="G138" s="116">
        <v>21327.361000000001</v>
      </c>
      <c r="H138" s="116">
        <v>16981.328000000001</v>
      </c>
      <c r="I138" s="116">
        <v>17934.870999999999</v>
      </c>
      <c r="J138" s="116">
        <v>17196.25</v>
      </c>
      <c r="K138" s="116">
        <v>17472.921999999999</v>
      </c>
      <c r="L138" s="116">
        <v>12173.449000000001</v>
      </c>
      <c r="M138" s="116">
        <v>16284.558000000001</v>
      </c>
      <c r="N138" s="116">
        <v>15084.716</v>
      </c>
      <c r="O138" s="116">
        <v>35493.750999999997</v>
      </c>
      <c r="P138" s="116">
        <f t="shared" si="2"/>
        <v>220132.85800000001</v>
      </c>
    </row>
    <row r="139" spans="2:16" x14ac:dyDescent="0.2">
      <c r="B139" s="82" t="s">
        <v>211</v>
      </c>
      <c r="C139" s="82" t="s">
        <v>212</v>
      </c>
      <c r="D139" s="116">
        <v>53697.029579999995</v>
      </c>
      <c r="E139" s="116">
        <v>46646.846359999996</v>
      </c>
      <c r="F139" s="116">
        <v>46575.199950000002</v>
      </c>
      <c r="G139" s="116">
        <v>55632.659</v>
      </c>
      <c r="H139" s="116">
        <v>52058.86</v>
      </c>
      <c r="I139" s="116">
        <v>49929.28901</v>
      </c>
      <c r="J139" s="116">
        <v>48734.948950000005</v>
      </c>
      <c r="K139" s="116">
        <v>36950.684000000001</v>
      </c>
      <c r="L139" s="116">
        <v>55564.919399999999</v>
      </c>
      <c r="M139" s="116">
        <v>45227.216959999998</v>
      </c>
      <c r="N139" s="116">
        <v>52353.111749999996</v>
      </c>
      <c r="O139" s="116">
        <v>104121.11389000001</v>
      </c>
      <c r="P139" s="116">
        <f>SUM(D139:O139)</f>
        <v>647491.8788500001</v>
      </c>
    </row>
    <row r="140" spans="2:16" x14ac:dyDescent="0.2">
      <c r="B140" s="136" t="s">
        <v>213</v>
      </c>
      <c r="C140" s="136" t="s">
        <v>411</v>
      </c>
      <c r="D140" s="116">
        <v>50197.976000000002</v>
      </c>
      <c r="E140" s="116">
        <v>45461.26</v>
      </c>
      <c r="F140" s="116">
        <v>30548.312000000002</v>
      </c>
      <c r="G140" s="116">
        <v>36028.904000000002</v>
      </c>
      <c r="H140" s="116">
        <v>38469.661</v>
      </c>
      <c r="I140" s="116">
        <v>41080.633000000002</v>
      </c>
      <c r="J140" s="116">
        <v>49186.243000000002</v>
      </c>
      <c r="K140" s="116">
        <v>48938.745000000003</v>
      </c>
      <c r="L140" s="116">
        <v>36672.451999999997</v>
      </c>
      <c r="M140" s="116">
        <v>42361.954990000006</v>
      </c>
      <c r="N140" s="116">
        <v>42385.171999999999</v>
      </c>
      <c r="O140" s="116">
        <v>90426.534</v>
      </c>
      <c r="P140" s="116">
        <f>SUM(D140:O140)</f>
        <v>551757.84698999999</v>
      </c>
    </row>
    <row r="141" spans="2:16" x14ac:dyDescent="0.2">
      <c r="B141" s="136" t="s">
        <v>215</v>
      </c>
      <c r="C141" s="136" t="s">
        <v>412</v>
      </c>
      <c r="D141" s="116">
        <v>34892.447999999997</v>
      </c>
      <c r="E141" s="116">
        <v>34004.959000000003</v>
      </c>
      <c r="F141" s="116">
        <v>33606.791729999997</v>
      </c>
      <c r="G141" s="116">
        <v>36669.790999999997</v>
      </c>
      <c r="H141" s="116">
        <v>35472.180999999997</v>
      </c>
      <c r="I141" s="116">
        <v>35828.771000000001</v>
      </c>
      <c r="J141" s="116">
        <v>36813.853999999999</v>
      </c>
      <c r="K141" s="116">
        <v>37556.036999999997</v>
      </c>
      <c r="L141" s="116">
        <v>35099.455999999998</v>
      </c>
      <c r="M141" s="116">
        <v>36069.824000000001</v>
      </c>
      <c r="N141" s="116">
        <v>35777.561999999998</v>
      </c>
      <c r="O141" s="116">
        <v>75532.332599999994</v>
      </c>
      <c r="P141" s="116">
        <f>SUM(D141:O141)</f>
        <v>467324.00733000005</v>
      </c>
    </row>
    <row r="142" spans="2:16" ht="12" thickBot="1" x14ac:dyDescent="0.25">
      <c r="B142" s="137" t="s">
        <v>217</v>
      </c>
      <c r="C142" s="138" t="s">
        <v>413</v>
      </c>
      <c r="D142" s="124">
        <v>0</v>
      </c>
      <c r="E142" s="124">
        <v>0</v>
      </c>
      <c r="F142" s="124">
        <v>22075.554</v>
      </c>
      <c r="G142" s="124">
        <v>0</v>
      </c>
      <c r="H142" s="124">
        <v>0</v>
      </c>
      <c r="I142" s="124">
        <v>0</v>
      </c>
      <c r="J142" s="124">
        <v>0</v>
      </c>
      <c r="K142" s="124">
        <v>0</v>
      </c>
      <c r="L142" s="124">
        <v>22003.025000000001</v>
      </c>
      <c r="M142" s="124">
        <v>0</v>
      </c>
      <c r="N142" s="124">
        <v>0</v>
      </c>
      <c r="O142" s="124">
        <v>0</v>
      </c>
      <c r="P142" s="139">
        <f>SUM(D142:O142)</f>
        <v>44078.578999999998</v>
      </c>
    </row>
    <row r="143" spans="2:16" ht="12" thickBot="1" x14ac:dyDescent="0.25"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</row>
    <row r="144" spans="2:16" x14ac:dyDescent="0.2">
      <c r="B144" s="112" t="s">
        <v>65</v>
      </c>
      <c r="C144" s="112" t="s">
        <v>221</v>
      </c>
      <c r="D144" s="113">
        <v>1139000.42668</v>
      </c>
      <c r="E144" s="113">
        <v>980204.82926999999</v>
      </c>
      <c r="F144" s="113">
        <v>1054651.98673</v>
      </c>
      <c r="G144" s="113">
        <v>1206693.25966</v>
      </c>
      <c r="H144" s="113">
        <v>1349760.43172</v>
      </c>
      <c r="I144" s="113">
        <v>1193690.6053900002</v>
      </c>
      <c r="J144" s="113">
        <v>1160613.3140499999</v>
      </c>
      <c r="K144" s="113">
        <v>1195785.2146300001</v>
      </c>
      <c r="L144" s="113">
        <v>1309369.29605</v>
      </c>
      <c r="M144" s="113">
        <v>1170061.7439600001</v>
      </c>
      <c r="N144" s="113">
        <v>1340038.67187</v>
      </c>
      <c r="O144" s="113">
        <v>1743294.4942999999</v>
      </c>
      <c r="P144" s="113">
        <f t="shared" si="2"/>
        <v>14843164.27431</v>
      </c>
    </row>
    <row r="145" spans="2:16" x14ac:dyDescent="0.2">
      <c r="B145" s="82" t="s">
        <v>222</v>
      </c>
      <c r="C145" s="132" t="s">
        <v>223</v>
      </c>
      <c r="D145" s="133">
        <v>394322.58224999998</v>
      </c>
      <c r="E145" s="133">
        <v>214750.12907</v>
      </c>
      <c r="F145" s="133">
        <v>251200.68905000002</v>
      </c>
      <c r="G145" s="133">
        <v>333526.28912000003</v>
      </c>
      <c r="H145" s="133">
        <v>321723.91401999997</v>
      </c>
      <c r="I145" s="133">
        <v>376074.88107</v>
      </c>
      <c r="J145" s="133">
        <v>344573.00225999998</v>
      </c>
      <c r="K145" s="133">
        <v>332320.99138999998</v>
      </c>
      <c r="L145" s="133">
        <v>335738.28905000002</v>
      </c>
      <c r="M145" s="133">
        <v>292232.17441000004</v>
      </c>
      <c r="N145" s="133">
        <v>339239.87231999997</v>
      </c>
      <c r="O145" s="133">
        <v>701082.22365000006</v>
      </c>
      <c r="P145" s="133">
        <f t="shared" si="2"/>
        <v>4236785.0376600008</v>
      </c>
    </row>
    <row r="146" spans="2:16" x14ac:dyDescent="0.2">
      <c r="B146" s="82" t="s">
        <v>224</v>
      </c>
      <c r="C146" s="82" t="s">
        <v>225</v>
      </c>
      <c r="D146" s="116">
        <v>158823.60090000002</v>
      </c>
      <c r="E146" s="116">
        <v>42959.769670000001</v>
      </c>
      <c r="F146" s="116">
        <v>69058.250979999997</v>
      </c>
      <c r="G146" s="116">
        <v>109989.24012999999</v>
      </c>
      <c r="H146" s="116">
        <v>85355.403659999996</v>
      </c>
      <c r="I146" s="116">
        <v>112612.11063</v>
      </c>
      <c r="J146" s="116">
        <v>100879.08903</v>
      </c>
      <c r="K146" s="116">
        <v>94114.698290000015</v>
      </c>
      <c r="L146" s="116">
        <v>96620.221799999999</v>
      </c>
      <c r="M146" s="116">
        <v>90579.765100000019</v>
      </c>
      <c r="N146" s="116">
        <v>107599.42776000001</v>
      </c>
      <c r="O146" s="116">
        <v>280750.74220999994</v>
      </c>
      <c r="P146" s="116">
        <f t="shared" si="2"/>
        <v>1349342.3201600001</v>
      </c>
    </row>
    <row r="147" spans="2:16" x14ac:dyDescent="0.2">
      <c r="B147" s="82" t="s">
        <v>226</v>
      </c>
      <c r="C147" s="82" t="s">
        <v>227</v>
      </c>
      <c r="D147" s="116">
        <v>159238.60088000001</v>
      </c>
      <c r="E147" s="116">
        <v>114249.22207999999</v>
      </c>
      <c r="F147" s="116">
        <v>118654.42982999999</v>
      </c>
      <c r="G147" s="116">
        <v>143006.81717999998</v>
      </c>
      <c r="H147" s="116">
        <v>159585.96021000002</v>
      </c>
      <c r="I147" s="116">
        <v>168595.26365000001</v>
      </c>
      <c r="J147" s="116">
        <v>157941.93229</v>
      </c>
      <c r="K147" s="116">
        <v>149902.88201</v>
      </c>
      <c r="L147" s="116">
        <v>147596.30890999999</v>
      </c>
      <c r="M147" s="116">
        <v>134335.84115999998</v>
      </c>
      <c r="N147" s="116">
        <v>144057.75916999998</v>
      </c>
      <c r="O147" s="116">
        <v>292988.49833999999</v>
      </c>
      <c r="P147" s="116">
        <f t="shared" ref="P147:P190" si="3">SUM(D147:O147)</f>
        <v>1890153.5157099999</v>
      </c>
    </row>
    <row r="148" spans="2:16" x14ac:dyDescent="0.2">
      <c r="B148" s="82" t="s">
        <v>228</v>
      </c>
      <c r="C148" s="99" t="s">
        <v>229</v>
      </c>
      <c r="D148" s="116">
        <v>75050.328209999992</v>
      </c>
      <c r="E148" s="116">
        <v>57587.977650000001</v>
      </c>
      <c r="F148" s="116">
        <v>63418.224240000003</v>
      </c>
      <c r="G148" s="116">
        <v>80530.223809999996</v>
      </c>
      <c r="H148" s="116">
        <v>76782.169510000007</v>
      </c>
      <c r="I148" s="116">
        <v>94862.275750000001</v>
      </c>
      <c r="J148" s="116">
        <v>85758.750589999996</v>
      </c>
      <c r="K148" s="116">
        <v>88300.248090000008</v>
      </c>
      <c r="L148" s="116">
        <v>91520.382339999996</v>
      </c>
      <c r="M148" s="116">
        <v>67323.757689999984</v>
      </c>
      <c r="N148" s="116">
        <v>87581.883390000003</v>
      </c>
      <c r="O148" s="116">
        <v>127339.90322000001</v>
      </c>
      <c r="P148" s="116">
        <f t="shared" si="3"/>
        <v>996056.12448999996</v>
      </c>
    </row>
    <row r="149" spans="2:16" x14ac:dyDescent="0.2">
      <c r="B149" s="81" t="s">
        <v>299</v>
      </c>
      <c r="C149" s="94" t="s">
        <v>300</v>
      </c>
      <c r="D149" s="130">
        <v>1210.0522599999999</v>
      </c>
      <c r="E149" s="130">
        <v>-46.840330000000002</v>
      </c>
      <c r="F149" s="130">
        <v>69.784000000000006</v>
      </c>
      <c r="G149" s="130">
        <v>8.0000000000000002E-3</v>
      </c>
      <c r="H149" s="130">
        <v>0.38063999999999998</v>
      </c>
      <c r="I149" s="130">
        <v>5.2310400000000001</v>
      </c>
      <c r="J149" s="130">
        <v>-6.7696499999999995</v>
      </c>
      <c r="K149" s="130">
        <v>3.1629999999999998</v>
      </c>
      <c r="L149" s="130">
        <v>1.3759999999999999</v>
      </c>
      <c r="M149" s="130">
        <v>-7.18954</v>
      </c>
      <c r="N149" s="130">
        <v>0.80200000000000005</v>
      </c>
      <c r="O149" s="130">
        <v>3.0798800000000002</v>
      </c>
      <c r="P149" s="130">
        <f t="shared" si="3"/>
        <v>1233.0772999999999</v>
      </c>
    </row>
    <row r="150" spans="2:16" x14ac:dyDescent="0.2">
      <c r="B150" s="81" t="s">
        <v>230</v>
      </c>
      <c r="C150" s="82" t="s">
        <v>231</v>
      </c>
      <c r="D150" s="116">
        <v>481770.27214999998</v>
      </c>
      <c r="E150" s="116">
        <v>530041.79056999995</v>
      </c>
      <c r="F150" s="116">
        <v>555749.64107000001</v>
      </c>
      <c r="G150" s="116">
        <v>574094.51139999996</v>
      </c>
      <c r="H150" s="116">
        <v>733129.94107000006</v>
      </c>
      <c r="I150" s="116">
        <v>531399.99198000005</v>
      </c>
      <c r="J150" s="116">
        <v>553976.94501000002</v>
      </c>
      <c r="K150" s="116">
        <v>627594.12494000001</v>
      </c>
      <c r="L150" s="116">
        <v>672452.34302999999</v>
      </c>
      <c r="M150" s="116">
        <v>681821.47684999998</v>
      </c>
      <c r="N150" s="116">
        <v>667942.78222000005</v>
      </c>
      <c r="O150" s="116">
        <v>484877.30907000002</v>
      </c>
      <c r="P150" s="116">
        <f t="shared" si="3"/>
        <v>7094851.1293600006</v>
      </c>
    </row>
    <row r="151" spans="2:16" x14ac:dyDescent="0.2">
      <c r="B151" s="81" t="s">
        <v>232</v>
      </c>
      <c r="C151" s="82" t="s">
        <v>233</v>
      </c>
      <c r="D151" s="116">
        <v>-46.183</v>
      </c>
      <c r="E151" s="116">
        <v>-4531.0739999999996</v>
      </c>
      <c r="F151" s="116">
        <v>8.7550000000000008</v>
      </c>
      <c r="G151" s="116">
        <v>0</v>
      </c>
      <c r="H151" s="116">
        <v>-1E-3</v>
      </c>
      <c r="I151" s="116">
        <v>0</v>
      </c>
      <c r="J151" s="116">
        <v>0</v>
      </c>
      <c r="K151" s="116">
        <v>0</v>
      </c>
      <c r="L151" s="116">
        <v>0</v>
      </c>
      <c r="M151" s="116">
        <v>-37.109850000000002</v>
      </c>
      <c r="N151" s="116">
        <v>0</v>
      </c>
      <c r="O151" s="116">
        <v>-1983.3867700000033</v>
      </c>
      <c r="P151" s="116">
        <f t="shared" si="3"/>
        <v>-6588.9996200000023</v>
      </c>
    </row>
    <row r="152" spans="2:16" x14ac:dyDescent="0.2">
      <c r="B152" s="82" t="s">
        <v>234</v>
      </c>
      <c r="C152" s="82" t="s">
        <v>235</v>
      </c>
      <c r="D152" s="116">
        <v>481724.08914999996</v>
      </c>
      <c r="E152" s="116">
        <v>525510.71657000005</v>
      </c>
      <c r="F152" s="116">
        <v>555758.39607000002</v>
      </c>
      <c r="G152" s="116">
        <v>574094.51139999996</v>
      </c>
      <c r="H152" s="116">
        <v>733129.94007000001</v>
      </c>
      <c r="I152" s="116">
        <v>531399.99198000005</v>
      </c>
      <c r="J152" s="116">
        <v>553976.94501000002</v>
      </c>
      <c r="K152" s="116">
        <v>627594.12494000001</v>
      </c>
      <c r="L152" s="116">
        <v>672452.34302999999</v>
      </c>
      <c r="M152" s="116">
        <v>681784.36699999997</v>
      </c>
      <c r="N152" s="116">
        <v>667942.78222000005</v>
      </c>
      <c r="O152" s="116">
        <v>482893.92230000003</v>
      </c>
      <c r="P152" s="116">
        <f t="shared" si="3"/>
        <v>7088262.1297399998</v>
      </c>
    </row>
    <row r="153" spans="2:16" x14ac:dyDescent="0.2">
      <c r="C153" s="96" t="s">
        <v>84</v>
      </c>
      <c r="D153" s="116"/>
      <c r="E153" s="116"/>
      <c r="F153" s="116"/>
      <c r="G153" s="116"/>
      <c r="H153" s="116"/>
      <c r="I153" s="116"/>
      <c r="J153" s="116"/>
      <c r="K153" s="116"/>
      <c r="L153" s="116"/>
      <c r="M153" s="116"/>
      <c r="N153" s="116"/>
      <c r="O153" s="116"/>
      <c r="P153" s="116"/>
    </row>
    <row r="154" spans="2:16" x14ac:dyDescent="0.2">
      <c r="C154" s="96" t="s">
        <v>236</v>
      </c>
      <c r="D154" s="116">
        <v>440908.3966600541</v>
      </c>
      <c r="E154" s="116">
        <v>495125.59187557379</v>
      </c>
      <c r="F154" s="116">
        <v>509015.07971744356</v>
      </c>
      <c r="G154" s="116">
        <v>550124.65367467701</v>
      </c>
      <c r="H154" s="116">
        <v>685624.23902833834</v>
      </c>
      <c r="I154" s="116">
        <v>500947.22503700049</v>
      </c>
      <c r="J154" s="116">
        <v>525665.19947355811</v>
      </c>
      <c r="K154" s="116">
        <v>605170.78906970879</v>
      </c>
      <c r="L154" s="116">
        <v>637734.76403955172</v>
      </c>
      <c r="M154" s="116">
        <v>646584.99136971938</v>
      </c>
      <c r="N154" s="116">
        <v>632406.99656619935</v>
      </c>
      <c r="O154" s="116">
        <v>632406.99656619935</v>
      </c>
      <c r="P154" s="116">
        <f t="shared" si="3"/>
        <v>6861714.9230780248</v>
      </c>
    </row>
    <row r="155" spans="2:16" x14ac:dyDescent="0.2">
      <c r="C155" s="96" t="s">
        <v>237</v>
      </c>
      <c r="D155" s="116">
        <v>5695.1834759726125</v>
      </c>
      <c r="E155" s="116">
        <v>3625.9918505355467</v>
      </c>
      <c r="F155" s="116">
        <v>2870.2224328576149</v>
      </c>
      <c r="G155" s="116">
        <v>3626.7337229977238</v>
      </c>
      <c r="H155" s="116">
        <v>4048.9638554455955</v>
      </c>
      <c r="I155" s="116">
        <v>3652.0483134667388</v>
      </c>
      <c r="J155" s="116">
        <v>4042.8573256669542</v>
      </c>
      <c r="K155" s="116">
        <v>4388.3930719382743</v>
      </c>
      <c r="L155" s="116">
        <v>4010.722541132795</v>
      </c>
      <c r="M155" s="116">
        <v>4066.3817402995692</v>
      </c>
      <c r="N155" s="116">
        <v>3922.2631026662498</v>
      </c>
      <c r="O155" s="116">
        <v>3922.2631026662498</v>
      </c>
      <c r="P155" s="116">
        <f t="shared" si="3"/>
        <v>47872.02453564592</v>
      </c>
    </row>
    <row r="156" spans="2:16" x14ac:dyDescent="0.2">
      <c r="C156" s="140" t="s">
        <v>238</v>
      </c>
      <c r="D156" s="130">
        <v>35120.509013973264</v>
      </c>
      <c r="E156" s="130">
        <v>26759.132843890649</v>
      </c>
      <c r="F156" s="130">
        <v>43873.093919698855</v>
      </c>
      <c r="G156" s="130">
        <v>20343.124002325203</v>
      </c>
      <c r="H156" s="130">
        <v>43456.737186216153</v>
      </c>
      <c r="I156" s="130">
        <v>26800.718629532792</v>
      </c>
      <c r="J156" s="130">
        <v>24268.888210774905</v>
      </c>
      <c r="K156" s="130">
        <v>18034.942798352997</v>
      </c>
      <c r="L156" s="130">
        <v>30706.856449315444</v>
      </c>
      <c r="M156" s="130">
        <v>31132.993889981</v>
      </c>
      <c r="N156" s="130">
        <v>31613.522551134349</v>
      </c>
      <c r="O156" s="130">
        <v>31613.522551134349</v>
      </c>
      <c r="P156" s="130">
        <f>SUM(D156:O156)</f>
        <v>363724.04204632994</v>
      </c>
    </row>
    <row r="157" spans="2:16" x14ac:dyDescent="0.2">
      <c r="B157" s="82" t="s">
        <v>239</v>
      </c>
      <c r="C157" s="82" t="s">
        <v>240</v>
      </c>
      <c r="D157" s="116">
        <v>210204.6214</v>
      </c>
      <c r="E157" s="116">
        <v>198575.02105000001</v>
      </c>
      <c r="F157" s="116">
        <v>206193.30877999999</v>
      </c>
      <c r="G157" s="116">
        <v>230371.30290000001</v>
      </c>
      <c r="H157" s="116">
        <v>233161.12862</v>
      </c>
      <c r="I157" s="116">
        <v>232889.79994999999</v>
      </c>
      <c r="J157" s="116">
        <v>204191.03218000001</v>
      </c>
      <c r="K157" s="116">
        <v>192131.29008000001</v>
      </c>
      <c r="L157" s="116">
        <v>231717.20191</v>
      </c>
      <c r="M157" s="116">
        <v>209010.95705000003</v>
      </c>
      <c r="N157" s="116">
        <v>289823.06644999998</v>
      </c>
      <c r="O157" s="116">
        <v>497967.11937999999</v>
      </c>
      <c r="P157" s="116">
        <f t="shared" si="3"/>
        <v>2936235.8497500001</v>
      </c>
    </row>
    <row r="158" spans="2:16" x14ac:dyDescent="0.2">
      <c r="B158" s="81" t="s">
        <v>241</v>
      </c>
      <c r="C158" s="82" t="s">
        <v>242</v>
      </c>
      <c r="D158" s="116">
        <v>194760.11240000001</v>
      </c>
      <c r="E158" s="116">
        <v>187464.09316999998</v>
      </c>
      <c r="F158" s="116">
        <v>195895.03637000002</v>
      </c>
      <c r="G158" s="116">
        <v>205797.46666000001</v>
      </c>
      <c r="H158" s="116">
        <v>197025.33962000001</v>
      </c>
      <c r="I158" s="116">
        <v>180408.31943</v>
      </c>
      <c r="J158" s="116">
        <v>153804.98944</v>
      </c>
      <c r="K158" s="116">
        <v>170431.17444</v>
      </c>
      <c r="L158" s="116">
        <v>190923.47443</v>
      </c>
      <c r="M158" s="116">
        <v>207740.69440000001</v>
      </c>
      <c r="N158" s="116">
        <v>273160.54506999999</v>
      </c>
      <c r="O158" s="116">
        <v>438499.15458000003</v>
      </c>
      <c r="P158" s="116">
        <f t="shared" si="3"/>
        <v>2595910.4000099995</v>
      </c>
    </row>
    <row r="159" spans="2:16" x14ac:dyDescent="0.2">
      <c r="B159" s="81" t="s">
        <v>243</v>
      </c>
      <c r="C159" s="82" t="s">
        <v>244</v>
      </c>
      <c r="D159" s="116">
        <v>-1636.722</v>
      </c>
      <c r="E159" s="116">
        <v>-1981.3866799999998</v>
      </c>
      <c r="F159" s="116">
        <v>-6239.8755899999996</v>
      </c>
      <c r="G159" s="116">
        <v>-1559.5987600000001</v>
      </c>
      <c r="H159" s="116">
        <v>0</v>
      </c>
      <c r="I159" s="116">
        <v>-592.81448</v>
      </c>
      <c r="J159" s="116">
        <v>-578.12626</v>
      </c>
      <c r="K159" s="116">
        <v>-31657.160359999998</v>
      </c>
      <c r="L159" s="116">
        <v>-10.264520000000001</v>
      </c>
      <c r="M159" s="116">
        <v>-17138.059350000003</v>
      </c>
      <c r="N159" s="116">
        <v>-184.53792000000001</v>
      </c>
      <c r="O159" s="116">
        <v>30593.052720000003</v>
      </c>
      <c r="P159" s="116">
        <f t="shared" si="3"/>
        <v>-30985.493199999994</v>
      </c>
    </row>
    <row r="160" spans="2:16" x14ac:dyDescent="0.2">
      <c r="B160" s="81" t="s">
        <v>245</v>
      </c>
      <c r="C160" s="82" t="s">
        <v>246</v>
      </c>
      <c r="D160" s="141">
        <v>17081.231</v>
      </c>
      <c r="E160" s="141">
        <v>13092.314560000001</v>
      </c>
      <c r="F160" s="141">
        <v>16538.148000000001</v>
      </c>
      <c r="G160" s="141">
        <v>26133.435000000001</v>
      </c>
      <c r="H160" s="141">
        <v>36135.788999999997</v>
      </c>
      <c r="I160" s="141">
        <v>53074.294999999998</v>
      </c>
      <c r="J160" s="141">
        <v>50964.169000000002</v>
      </c>
      <c r="K160" s="141">
        <v>53357.275999999998</v>
      </c>
      <c r="L160" s="141">
        <v>40803.991999999998</v>
      </c>
      <c r="M160" s="141">
        <v>18408.322</v>
      </c>
      <c r="N160" s="141">
        <v>16847.059300000001</v>
      </c>
      <c r="O160" s="141">
        <v>28874.912079999998</v>
      </c>
      <c r="P160" s="116">
        <f t="shared" si="3"/>
        <v>371310.94294000004</v>
      </c>
    </row>
    <row r="161" spans="2:16" x14ac:dyDescent="0.2">
      <c r="B161" s="82" t="s">
        <v>247</v>
      </c>
      <c r="C161" s="142" t="s">
        <v>248</v>
      </c>
      <c r="D161" s="116">
        <v>27241.19644</v>
      </c>
      <c r="E161" s="116">
        <v>32081.298999999999</v>
      </c>
      <c r="F161" s="116">
        <v>31922.646210000003</v>
      </c>
      <c r="G161" s="116">
        <v>30662.567999999999</v>
      </c>
      <c r="H161" s="116">
        <v>30897.659050000002</v>
      </c>
      <c r="I161" s="116">
        <v>32447.130249999998</v>
      </c>
      <c r="J161" s="116">
        <v>25724.16575</v>
      </c>
      <c r="K161" s="116">
        <v>26684.68403</v>
      </c>
      <c r="L161" s="116">
        <v>29703.099039999997</v>
      </c>
      <c r="M161" s="116">
        <v>30519.628570000001</v>
      </c>
      <c r="N161" s="116">
        <v>32134.092000000001</v>
      </c>
      <c r="O161" s="116">
        <v>62032.905310000002</v>
      </c>
      <c r="P161" s="143">
        <f>SUM(D161:O161)</f>
        <v>392051.07364999998</v>
      </c>
    </row>
    <row r="162" spans="2:16" x14ac:dyDescent="0.2">
      <c r="C162" s="96" t="s">
        <v>84</v>
      </c>
      <c r="D162" s="116"/>
      <c r="E162" s="116"/>
      <c r="F162" s="116"/>
      <c r="G162" s="116"/>
      <c r="H162" s="116"/>
      <c r="I162" s="116"/>
      <c r="J162" s="116"/>
      <c r="K162" s="116"/>
      <c r="L162" s="116"/>
      <c r="M162" s="116"/>
      <c r="N162" s="116"/>
      <c r="O162" s="116"/>
      <c r="P162" s="116"/>
    </row>
    <row r="163" spans="2:16" x14ac:dyDescent="0.2">
      <c r="C163" s="96" t="s">
        <v>250</v>
      </c>
      <c r="D163" s="116">
        <v>2576.4796226956396</v>
      </c>
      <c r="E163" s="116">
        <v>2544.2404512927055</v>
      </c>
      <c r="F163" s="116">
        <v>2441.0812263641678</v>
      </c>
      <c r="G163" s="116">
        <v>3101.5675771768038</v>
      </c>
      <c r="H163" s="116">
        <v>2305.0035927122385</v>
      </c>
      <c r="I163" s="116">
        <v>2672.1911201356575</v>
      </c>
      <c r="J163" s="144">
        <v>2343.2198171125037</v>
      </c>
      <c r="K163" s="116">
        <v>2671.423479072555</v>
      </c>
      <c r="L163" s="116">
        <v>2528.4743397281336</v>
      </c>
      <c r="M163" s="116">
        <v>2597.9813619231918</v>
      </c>
      <c r="N163" s="116">
        <v>2638.9185206278762</v>
      </c>
      <c r="O163" s="116">
        <v>2638.9185206278762</v>
      </c>
      <c r="P163" s="116">
        <f>SUM(D163:O163)</f>
        <v>31059.499629469356</v>
      </c>
    </row>
    <row r="164" spans="2:16" x14ac:dyDescent="0.2">
      <c r="C164" s="96" t="s">
        <v>251</v>
      </c>
      <c r="D164" s="116">
        <v>5333.2616812438964</v>
      </c>
      <c r="E164" s="116">
        <v>6844.7664937387981</v>
      </c>
      <c r="F164" s="116">
        <v>5146.8565359522636</v>
      </c>
      <c r="G164" s="116">
        <v>3386.2352377439393</v>
      </c>
      <c r="H164" s="116">
        <v>3653.5158133847699</v>
      </c>
      <c r="I164" s="116">
        <v>3715.6306981771163</v>
      </c>
      <c r="J164" s="116">
        <v>3612.3475869491035</v>
      </c>
      <c r="K164" s="116">
        <v>3429.951530098082</v>
      </c>
      <c r="L164" s="116">
        <v>4149.0499771119366</v>
      </c>
      <c r="M164" s="116">
        <v>4263.1061509541159</v>
      </c>
      <c r="N164" s="116">
        <v>4929.4175929227295</v>
      </c>
      <c r="O164" s="116">
        <v>4929.4175929227295</v>
      </c>
      <c r="P164" s="116">
        <f t="shared" si="3"/>
        <v>53393.556891199478</v>
      </c>
    </row>
    <row r="165" spans="2:16" x14ac:dyDescent="0.2">
      <c r="C165" s="96" t="s">
        <v>252</v>
      </c>
      <c r="D165" s="116">
        <v>20512.686779574367</v>
      </c>
      <c r="E165" s="116">
        <v>22695.877136905274</v>
      </c>
      <c r="F165" s="116">
        <v>24336.80667582832</v>
      </c>
      <c r="G165" s="116">
        <v>24174.782138783929</v>
      </c>
      <c r="H165" s="116">
        <v>24939.139643902992</v>
      </c>
      <c r="I165" s="116">
        <v>26059.174556578953</v>
      </c>
      <c r="J165" s="116">
        <v>19768.598345938393</v>
      </c>
      <c r="K165" s="116">
        <v>20583.309020829365</v>
      </c>
      <c r="L165" s="116">
        <v>23025.574723159927</v>
      </c>
      <c r="M165" s="116">
        <v>23658.541057122693</v>
      </c>
      <c r="N165" s="116">
        <v>24565.755886449395</v>
      </c>
      <c r="O165" s="116">
        <v>24565.755886449395</v>
      </c>
      <c r="P165" s="116">
        <f t="shared" si="3"/>
        <v>278886.001851523</v>
      </c>
    </row>
    <row r="166" spans="2:16" x14ac:dyDescent="0.2">
      <c r="C166" s="96" t="s">
        <v>355</v>
      </c>
      <c r="D166" s="116">
        <v>-1181.2316435139026</v>
      </c>
      <c r="E166" s="116">
        <v>-3.5850819367761475</v>
      </c>
      <c r="F166" s="116">
        <v>-2.0982281447483655</v>
      </c>
      <c r="G166" s="116">
        <v>-1.6953704670396415E-2</v>
      </c>
      <c r="H166" s="116">
        <v>0</v>
      </c>
      <c r="I166" s="116">
        <v>0.13387510827379165</v>
      </c>
      <c r="J166" s="144">
        <v>0</v>
      </c>
      <c r="K166" s="116">
        <v>0</v>
      </c>
      <c r="L166" s="116">
        <v>0</v>
      </c>
      <c r="M166" s="116">
        <v>0</v>
      </c>
      <c r="N166" s="116">
        <v>0</v>
      </c>
      <c r="O166" s="116">
        <v>0</v>
      </c>
      <c r="P166" s="116">
        <f t="shared" si="3"/>
        <v>-1186.7980321918237</v>
      </c>
    </row>
    <row r="167" spans="2:16" x14ac:dyDescent="0.2">
      <c r="B167" s="82" t="s">
        <v>253</v>
      </c>
      <c r="C167" s="114" t="s">
        <v>371</v>
      </c>
      <c r="D167" s="115">
        <v>5836.5460000000003</v>
      </c>
      <c r="E167" s="115">
        <v>5764.1139999999996</v>
      </c>
      <c r="F167" s="115">
        <v>4366.2169999999996</v>
      </c>
      <c r="G167" s="115">
        <v>5816.98</v>
      </c>
      <c r="H167" s="115">
        <v>26091.326000000001</v>
      </c>
      <c r="I167" s="115">
        <v>15795.939</v>
      </c>
      <c r="J167" s="115">
        <v>11780.210999999999</v>
      </c>
      <c r="K167" s="115">
        <v>13066.281999999999</v>
      </c>
      <c r="L167" s="115">
        <v>9648.6730000000007</v>
      </c>
      <c r="M167" s="115">
        <v>9244.0370000000003</v>
      </c>
      <c r="N167" s="115">
        <v>6824.48</v>
      </c>
      <c r="O167" s="115">
        <v>10415.425999999999</v>
      </c>
      <c r="P167" s="115">
        <f t="shared" si="3"/>
        <v>124650.23099999997</v>
      </c>
    </row>
    <row r="168" spans="2:16" x14ac:dyDescent="0.2">
      <c r="B168" s="82" t="s">
        <v>255</v>
      </c>
      <c r="C168" s="82" t="s">
        <v>256</v>
      </c>
      <c r="D168" s="116">
        <v>19671.391440000003</v>
      </c>
      <c r="E168" s="116">
        <v>3523.5495799999999</v>
      </c>
      <c r="F168" s="116">
        <v>5210.7296200000001</v>
      </c>
      <c r="G168" s="116">
        <v>32221.608239999998</v>
      </c>
      <c r="H168" s="116">
        <v>4756.46396</v>
      </c>
      <c r="I168" s="116">
        <v>5082.8631399999995</v>
      </c>
      <c r="J168" s="116">
        <v>20367.957850000003</v>
      </c>
      <c r="K168" s="116">
        <v>3987.8421899999998</v>
      </c>
      <c r="L168" s="116">
        <v>30109.690019999998</v>
      </c>
      <c r="M168" s="116">
        <v>-52729.42007</v>
      </c>
      <c r="N168" s="116">
        <v>4074.3788799999998</v>
      </c>
      <c r="O168" s="116">
        <v>-11097.102339999999</v>
      </c>
      <c r="P168" s="116">
        <f t="shared" si="3"/>
        <v>65179.952509999988</v>
      </c>
    </row>
    <row r="169" spans="2:16" x14ac:dyDescent="0.2">
      <c r="B169" s="82" t="s">
        <v>257</v>
      </c>
      <c r="C169" s="82" t="s">
        <v>258</v>
      </c>
      <c r="D169" s="116">
        <v>21923.5409</v>
      </c>
      <c r="E169" s="116">
        <v>4891.8349600000001</v>
      </c>
      <c r="F169" s="116">
        <v>6388.0706500000006</v>
      </c>
      <c r="G169" s="116">
        <v>33368.904119999999</v>
      </c>
      <c r="H169" s="116">
        <v>5381.4380000000001</v>
      </c>
      <c r="I169" s="116">
        <v>5544.0814500000006</v>
      </c>
      <c r="J169" s="116">
        <v>21228.7114</v>
      </c>
      <c r="K169" s="116">
        <v>4816.5354000000007</v>
      </c>
      <c r="L169" s="116">
        <v>27012.786550000001</v>
      </c>
      <c r="M169" s="116">
        <v>37843.969020000004</v>
      </c>
      <c r="N169" s="116">
        <v>5068.4435300000005</v>
      </c>
      <c r="O169" s="116">
        <v>4175.48909</v>
      </c>
      <c r="P169" s="116">
        <f t="shared" si="3"/>
        <v>177643.80506999997</v>
      </c>
    </row>
    <row r="170" spans="2:16" x14ac:dyDescent="0.2">
      <c r="B170" s="82" t="s">
        <v>259</v>
      </c>
      <c r="C170" s="82" t="s">
        <v>260</v>
      </c>
      <c r="D170" s="116">
        <v>-2252.1494600000001</v>
      </c>
      <c r="E170" s="116">
        <v>-1368.2853799999998</v>
      </c>
      <c r="F170" s="116">
        <v>-1177.34103</v>
      </c>
      <c r="G170" s="116">
        <v>-1147.2958799999999</v>
      </c>
      <c r="H170" s="116">
        <v>-624.97404000000006</v>
      </c>
      <c r="I170" s="116">
        <v>-461.21830999999997</v>
      </c>
      <c r="J170" s="116">
        <v>-860.75355000000002</v>
      </c>
      <c r="K170" s="116">
        <v>-828.69320999999991</v>
      </c>
      <c r="L170" s="116">
        <v>3096.9034700000002</v>
      </c>
      <c r="M170" s="116">
        <v>-90573.389089999997</v>
      </c>
      <c r="N170" s="116">
        <v>-994.06465000000003</v>
      </c>
      <c r="O170" s="116">
        <v>-15272.59143</v>
      </c>
      <c r="P170" s="116">
        <f t="shared" si="3"/>
        <v>-112463.85256</v>
      </c>
    </row>
    <row r="171" spans="2:16" ht="12" thickBot="1" x14ac:dyDescent="0.25">
      <c r="B171" s="123" t="s">
        <v>301</v>
      </c>
      <c r="C171" s="118" t="s">
        <v>302</v>
      </c>
      <c r="D171" s="124">
        <v>0</v>
      </c>
      <c r="E171" s="124">
        <v>0</v>
      </c>
      <c r="F171" s="124">
        <v>0</v>
      </c>
      <c r="G171" s="124">
        <v>0</v>
      </c>
      <c r="H171" s="124">
        <v>0</v>
      </c>
      <c r="I171" s="124">
        <v>0</v>
      </c>
      <c r="J171" s="124">
        <v>0</v>
      </c>
      <c r="K171" s="124">
        <v>0</v>
      </c>
      <c r="L171" s="124">
        <v>0</v>
      </c>
      <c r="M171" s="124">
        <v>0</v>
      </c>
      <c r="N171" s="124">
        <v>0</v>
      </c>
      <c r="O171" s="124">
        <v>0</v>
      </c>
      <c r="P171" s="124">
        <f t="shared" si="3"/>
        <v>0</v>
      </c>
    </row>
    <row r="172" spans="2:16" ht="12" thickBot="1" x14ac:dyDescent="0.25"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</row>
    <row r="173" spans="2:16" x14ac:dyDescent="0.2">
      <c r="B173" s="127" t="s">
        <v>68</v>
      </c>
      <c r="C173" s="145" t="s">
        <v>414</v>
      </c>
      <c r="D173" s="146">
        <v>1259381.8195</v>
      </c>
      <c r="E173" s="146">
        <v>470814.6667</v>
      </c>
      <c r="F173" s="146">
        <v>473831.60922000004</v>
      </c>
      <c r="G173" s="146">
        <v>1011312.611</v>
      </c>
      <c r="H173" s="146">
        <v>613440.53500000003</v>
      </c>
      <c r="I173" s="146">
        <v>655148.66099999996</v>
      </c>
      <c r="J173" s="146">
        <v>1122615.5302000002</v>
      </c>
      <c r="K173" s="146">
        <v>782429.80758999998</v>
      </c>
      <c r="L173" s="146">
        <v>511072.82272000005</v>
      </c>
      <c r="M173" s="146">
        <v>943026.19313999999</v>
      </c>
      <c r="N173" s="146">
        <v>537184.24100000004</v>
      </c>
      <c r="O173" s="146">
        <v>1720073.3586300001</v>
      </c>
      <c r="P173" s="146">
        <f t="shared" si="3"/>
        <v>10100331.855700001</v>
      </c>
    </row>
    <row r="174" spans="2:16" x14ac:dyDescent="0.2">
      <c r="B174" s="81" t="s">
        <v>262</v>
      </c>
      <c r="C174" s="81" t="s">
        <v>263</v>
      </c>
      <c r="D174" s="144">
        <v>1259594.551</v>
      </c>
      <c r="E174" s="144">
        <v>470900.44900000002</v>
      </c>
      <c r="F174" s="144">
        <v>474189.05900000001</v>
      </c>
      <c r="G174" s="144">
        <v>1011704.926</v>
      </c>
      <c r="H174" s="144">
        <v>613460.56000000006</v>
      </c>
      <c r="I174" s="144">
        <v>655164.66099999996</v>
      </c>
      <c r="J174" s="144">
        <v>1122892.5020000001</v>
      </c>
      <c r="K174" s="144">
        <v>782530.72600000002</v>
      </c>
      <c r="L174" s="144">
        <v>511215.81599999999</v>
      </c>
      <c r="M174" s="144">
        <v>944694.23100000003</v>
      </c>
      <c r="N174" s="144">
        <v>537254.75199999998</v>
      </c>
      <c r="O174" s="144">
        <v>1738781.68</v>
      </c>
      <c r="P174" s="144">
        <f t="shared" si="3"/>
        <v>10122383.913000001</v>
      </c>
    </row>
    <row r="175" spans="2:16" ht="12" thickBot="1" x14ac:dyDescent="0.25">
      <c r="B175" s="147" t="s">
        <v>264</v>
      </c>
      <c r="C175" s="147" t="s">
        <v>265</v>
      </c>
      <c r="D175" s="126">
        <v>-212.73150000000001</v>
      </c>
      <c r="E175" s="126">
        <v>-85.782300000000006</v>
      </c>
      <c r="F175" s="126">
        <v>-357.44978000000003</v>
      </c>
      <c r="G175" s="126">
        <v>-392.315</v>
      </c>
      <c r="H175" s="126">
        <v>-20.024999999999999</v>
      </c>
      <c r="I175" s="126">
        <v>-16</v>
      </c>
      <c r="J175" s="126">
        <v>-276.97179999999997</v>
      </c>
      <c r="K175" s="126">
        <v>-100.91841000000001</v>
      </c>
      <c r="L175" s="126">
        <v>-142.99328</v>
      </c>
      <c r="M175" s="126">
        <v>-1668.0378600000001</v>
      </c>
      <c r="N175" s="126">
        <v>-70.510999999999996</v>
      </c>
      <c r="O175" s="126">
        <v>-18708.321370000001</v>
      </c>
      <c r="P175" s="148">
        <f t="shared" si="3"/>
        <v>-22052.0573</v>
      </c>
    </row>
    <row r="176" spans="2:16" ht="12" thickBot="1" x14ac:dyDescent="0.25">
      <c r="B176" s="92"/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</row>
    <row r="177" spans="2:16" ht="12" thickBot="1" x14ac:dyDescent="0.25">
      <c r="B177" s="121" t="s">
        <v>71</v>
      </c>
      <c r="C177" s="121" t="s">
        <v>70</v>
      </c>
      <c r="D177" s="122">
        <v>0</v>
      </c>
      <c r="E177" s="122">
        <v>0</v>
      </c>
      <c r="F177" s="122">
        <v>0</v>
      </c>
      <c r="G177" s="122">
        <v>0</v>
      </c>
      <c r="H177" s="122">
        <v>0</v>
      </c>
      <c r="I177" s="122">
        <v>0</v>
      </c>
      <c r="J177" s="122">
        <v>0</v>
      </c>
      <c r="K177" s="122">
        <v>0</v>
      </c>
      <c r="L177" s="122">
        <v>576969.902</v>
      </c>
      <c r="M177" s="122">
        <v>0</v>
      </c>
      <c r="N177" s="122">
        <v>0</v>
      </c>
      <c r="O177" s="122">
        <v>30.107470000000003</v>
      </c>
      <c r="P177" s="122">
        <f t="shared" ref="P177" si="4">SUM(D177:O177)</f>
        <v>577000.00947000005</v>
      </c>
    </row>
    <row r="178" spans="2:16" ht="12" thickBot="1" x14ac:dyDescent="0.25"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</row>
    <row r="179" spans="2:16" x14ac:dyDescent="0.2">
      <c r="B179" s="127" t="s">
        <v>74</v>
      </c>
      <c r="C179" s="127" t="s">
        <v>266</v>
      </c>
      <c r="D179" s="146">
        <v>4077019.3164599999</v>
      </c>
      <c r="E179" s="146">
        <v>-1430818.24129</v>
      </c>
      <c r="F179" s="146">
        <v>317428.77696000005</v>
      </c>
      <c r="G179" s="146">
        <v>392554.40828000003</v>
      </c>
      <c r="H179" s="146">
        <v>459490.36446000001</v>
      </c>
      <c r="I179" s="146">
        <v>742089.72701999999</v>
      </c>
      <c r="J179" s="146">
        <v>1121767.8802</v>
      </c>
      <c r="K179" s="146">
        <v>582830.33061000006</v>
      </c>
      <c r="L179" s="146">
        <v>-416871.1500100001</v>
      </c>
      <c r="M179" s="146">
        <v>-31392.902500000091</v>
      </c>
      <c r="N179" s="146">
        <v>368645.84047999996</v>
      </c>
      <c r="O179" s="146">
        <v>-650587.48204000015</v>
      </c>
      <c r="P179" s="146">
        <f t="shared" si="3"/>
        <v>5532156.8686299995</v>
      </c>
    </row>
    <row r="180" spans="2:16" x14ac:dyDescent="0.2">
      <c r="C180" s="96" t="s">
        <v>267</v>
      </c>
      <c r="D180" s="116"/>
      <c r="E180" s="116"/>
      <c r="F180" s="116"/>
      <c r="G180" s="116"/>
      <c r="H180" s="116"/>
      <c r="I180" s="116"/>
      <c r="J180" s="116"/>
      <c r="K180" s="116"/>
      <c r="L180" s="116"/>
      <c r="M180" s="116"/>
      <c r="N180" s="116"/>
      <c r="O180" s="116"/>
      <c r="P180" s="116"/>
    </row>
    <row r="181" spans="2:16" x14ac:dyDescent="0.2">
      <c r="C181" s="82" t="s">
        <v>268</v>
      </c>
      <c r="D181" s="116">
        <v>4463751.6825000001</v>
      </c>
      <c r="E181" s="116">
        <v>-1255237.97795</v>
      </c>
      <c r="F181" s="116">
        <v>465934.54582000006</v>
      </c>
      <c r="G181" s="116">
        <v>473684.84383000003</v>
      </c>
      <c r="H181" s="116">
        <v>628709.47975000006</v>
      </c>
      <c r="I181" s="116">
        <v>862572.70839000004</v>
      </c>
      <c r="J181" s="116">
        <v>1285739.7034</v>
      </c>
      <c r="K181" s="116">
        <v>673605.34095999994</v>
      </c>
      <c r="L181" s="116">
        <v>601535.49320999999</v>
      </c>
      <c r="M181" s="116">
        <v>650666.5671499999</v>
      </c>
      <c r="N181" s="116">
        <v>974881.49959000002</v>
      </c>
      <c r="O181" s="116">
        <v>-170972.13421000005</v>
      </c>
      <c r="P181" s="116">
        <f t="shared" si="3"/>
        <v>9654871.75244</v>
      </c>
    </row>
    <row r="182" spans="2:16" x14ac:dyDescent="0.2">
      <c r="C182" s="94" t="s">
        <v>269</v>
      </c>
      <c r="D182" s="130">
        <v>-386732.36603999994</v>
      </c>
      <c r="E182" s="130">
        <v>-175580.26334</v>
      </c>
      <c r="F182" s="130">
        <v>-148505.76886000001</v>
      </c>
      <c r="G182" s="130">
        <v>-81130.435549999995</v>
      </c>
      <c r="H182" s="130">
        <v>-169219.11529000002</v>
      </c>
      <c r="I182" s="130">
        <v>-120482.98137000001</v>
      </c>
      <c r="J182" s="130">
        <v>-163971.82319999998</v>
      </c>
      <c r="K182" s="130">
        <v>-90775.010350000011</v>
      </c>
      <c r="L182" s="130">
        <v>-1018406.6432200001</v>
      </c>
      <c r="M182" s="130">
        <v>-682059.46964999998</v>
      </c>
      <c r="N182" s="130">
        <v>-606235.65911000001</v>
      </c>
      <c r="O182" s="130">
        <v>-479615.34783000004</v>
      </c>
      <c r="P182" s="130">
        <f>SUM(D182:O182)</f>
        <v>-4122714.88381</v>
      </c>
    </row>
    <row r="183" spans="2:16" x14ac:dyDescent="0.2">
      <c r="B183" s="82" t="s">
        <v>270</v>
      </c>
      <c r="C183" s="82" t="s">
        <v>271</v>
      </c>
      <c r="D183" s="116">
        <v>3881693.0546900001</v>
      </c>
      <c r="E183" s="116">
        <v>-1612111.1666400002</v>
      </c>
      <c r="F183" s="116">
        <v>401927.24182000005</v>
      </c>
      <c r="G183" s="116">
        <v>465531.07160000002</v>
      </c>
      <c r="H183" s="116">
        <v>473742.39464000001</v>
      </c>
      <c r="I183" s="116">
        <v>671581.73063000001</v>
      </c>
      <c r="J183" s="116">
        <v>955541.74660000007</v>
      </c>
      <c r="K183" s="116">
        <v>604126.89266999997</v>
      </c>
      <c r="L183" s="116">
        <v>505023.62774999999</v>
      </c>
      <c r="M183" s="116">
        <v>591526.64633999986</v>
      </c>
      <c r="N183" s="116">
        <v>841105.02827000001</v>
      </c>
      <c r="O183" s="116">
        <v>930372.89664999989</v>
      </c>
      <c r="P183" s="116">
        <f t="shared" si="3"/>
        <v>8710061.1650200002</v>
      </c>
    </row>
    <row r="184" spans="2:16" x14ac:dyDescent="0.2">
      <c r="B184" s="82" t="s">
        <v>272</v>
      </c>
      <c r="C184" s="82" t="s">
        <v>273</v>
      </c>
      <c r="D184" s="116">
        <v>-85242.928910000002</v>
      </c>
      <c r="E184" s="116">
        <v>-49444.903450000005</v>
      </c>
      <c r="F184" s="116">
        <v>-80940.547340000005</v>
      </c>
      <c r="G184" s="116">
        <v>-53896.181850000001</v>
      </c>
      <c r="H184" s="116">
        <v>-33937.589460000003</v>
      </c>
      <c r="I184" s="116">
        <v>-55371.298009999999</v>
      </c>
      <c r="J184" s="116">
        <v>-27839.376629999999</v>
      </c>
      <c r="K184" s="116">
        <v>-75815.344939999995</v>
      </c>
      <c r="L184" s="116">
        <v>-755967.49294000003</v>
      </c>
      <c r="M184" s="116">
        <v>-454346.64500999998</v>
      </c>
      <c r="N184" s="116">
        <v>-83758.879239999995</v>
      </c>
      <c r="O184" s="116">
        <v>-1197251.5949200001</v>
      </c>
      <c r="P184" s="116">
        <f t="shared" si="3"/>
        <v>-2953812.7827000003</v>
      </c>
    </row>
    <row r="185" spans="2:16" x14ac:dyDescent="0.2">
      <c r="B185" s="82" t="s">
        <v>274</v>
      </c>
      <c r="C185" s="82" t="s">
        <v>275</v>
      </c>
      <c r="D185" s="116">
        <v>-86361.332479999997</v>
      </c>
      <c r="E185" s="116">
        <v>-5879.8665799999999</v>
      </c>
      <c r="F185" s="116">
        <v>-18460.989579999998</v>
      </c>
      <c r="G185" s="116">
        <v>-3131.3919300000002</v>
      </c>
      <c r="H185" s="116">
        <v>-64677.095020000001</v>
      </c>
      <c r="I185" s="116">
        <v>-2766.0897</v>
      </c>
      <c r="J185" s="116">
        <v>-23122.537519999998</v>
      </c>
      <c r="K185" s="116">
        <v>-3625.73315</v>
      </c>
      <c r="L185" s="116">
        <v>-19879.169409999999</v>
      </c>
      <c r="M185" s="116">
        <v>-6226.5639900000006</v>
      </c>
      <c r="N185" s="116">
        <v>-23973.152460000001</v>
      </c>
      <c r="O185" s="116">
        <v>-3442.5532200000002</v>
      </c>
      <c r="P185" s="116">
        <f t="shared" si="3"/>
        <v>-261546.47504000002</v>
      </c>
    </row>
    <row r="186" spans="2:16" x14ac:dyDescent="0.2">
      <c r="B186" s="82" t="s">
        <v>276</v>
      </c>
      <c r="C186" s="82" t="s">
        <v>277</v>
      </c>
      <c r="D186" s="116">
        <v>39163.136810000004</v>
      </c>
      <c r="E186" s="116">
        <v>6003.6926900000008</v>
      </c>
      <c r="F186" s="116">
        <v>0</v>
      </c>
      <c r="G186" s="116">
        <v>41614.468229999999</v>
      </c>
      <c r="H186" s="116">
        <v>105974.52411</v>
      </c>
      <c r="I186" s="116">
        <v>1749.0987600000001</v>
      </c>
      <c r="J186" s="116">
        <v>53180.2048</v>
      </c>
      <c r="K186" s="116">
        <v>4765.6002900000003</v>
      </c>
      <c r="L186" s="116">
        <v>63324.551460000002</v>
      </c>
      <c r="M186" s="116">
        <v>4607.6480000000001</v>
      </c>
      <c r="N186" s="116">
        <v>40126.86032</v>
      </c>
      <c r="O186" s="116">
        <v>6212.7852400000002</v>
      </c>
      <c r="P186" s="116">
        <f t="shared" si="3"/>
        <v>366722.57070999994</v>
      </c>
    </row>
    <row r="187" spans="2:16" x14ac:dyDescent="0.2">
      <c r="B187" s="82" t="s">
        <v>278</v>
      </c>
      <c r="C187" s="82" t="s">
        <v>279</v>
      </c>
      <c r="D187" s="116">
        <v>-215128.10464999999</v>
      </c>
      <c r="E187" s="116">
        <v>-120255.49331000001</v>
      </c>
      <c r="F187" s="116">
        <v>-49104.231939999998</v>
      </c>
      <c r="G187" s="116">
        <v>-24102.86177</v>
      </c>
      <c r="H187" s="116">
        <v>-70604.430810000005</v>
      </c>
      <c r="I187" s="116">
        <v>-62345.593659999999</v>
      </c>
      <c r="J187" s="116">
        <v>-113009.90905</v>
      </c>
      <c r="K187" s="116">
        <v>-11333.93226</v>
      </c>
      <c r="L187" s="116">
        <v>-242559.98087</v>
      </c>
      <c r="M187" s="116">
        <v>-221486.26065000001</v>
      </c>
      <c r="N187" s="116">
        <v>-498478.63941</v>
      </c>
      <c r="O187" s="116">
        <v>-441116.52579000004</v>
      </c>
      <c r="P187" s="116">
        <f t="shared" si="3"/>
        <v>-2069525.9641700003</v>
      </c>
    </row>
    <row r="188" spans="2:16" ht="12" thickBot="1" x14ac:dyDescent="0.25">
      <c r="B188" s="118" t="s">
        <v>280</v>
      </c>
      <c r="C188" s="118" t="s">
        <v>281</v>
      </c>
      <c r="D188" s="124">
        <v>542895.49100000004</v>
      </c>
      <c r="E188" s="124">
        <v>350869.49599999998</v>
      </c>
      <c r="F188" s="124">
        <v>64007.303999999996</v>
      </c>
      <c r="G188" s="124">
        <v>-33460.696000000004</v>
      </c>
      <c r="H188" s="124">
        <v>48992.561000000002</v>
      </c>
      <c r="I188" s="124">
        <v>189241.87899999999</v>
      </c>
      <c r="J188" s="124">
        <v>277017.75199999998</v>
      </c>
      <c r="K188" s="124">
        <v>64712.847999999998</v>
      </c>
      <c r="L188" s="124">
        <v>33187.313999999998</v>
      </c>
      <c r="M188" s="124">
        <v>54532.272810000002</v>
      </c>
      <c r="N188" s="124">
        <v>93624.623000000007</v>
      </c>
      <c r="O188" s="124">
        <v>54637.51</v>
      </c>
      <c r="P188" s="124">
        <f t="shared" si="3"/>
        <v>1740258.3548099999</v>
      </c>
    </row>
    <row r="189" spans="2:16" ht="12" thickBot="1" x14ac:dyDescent="0.25">
      <c r="C189" s="92"/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</row>
    <row r="190" spans="2:16" ht="12" thickBot="1" x14ac:dyDescent="0.25">
      <c r="B190" s="121" t="s">
        <v>39</v>
      </c>
      <c r="C190" s="121" t="s">
        <v>38</v>
      </c>
      <c r="D190" s="122">
        <v>0</v>
      </c>
      <c r="E190" s="122">
        <v>0</v>
      </c>
      <c r="F190" s="122">
        <v>0</v>
      </c>
      <c r="G190" s="122">
        <v>0</v>
      </c>
      <c r="H190" s="122">
        <v>0</v>
      </c>
      <c r="I190" s="122">
        <v>0</v>
      </c>
      <c r="J190" s="122">
        <v>0</v>
      </c>
      <c r="K190" s="122">
        <v>0</v>
      </c>
      <c r="L190" s="122">
        <v>0</v>
      </c>
      <c r="M190" s="122">
        <v>0</v>
      </c>
      <c r="N190" s="122">
        <v>0</v>
      </c>
      <c r="O190" s="122">
        <v>0</v>
      </c>
      <c r="P190" s="122">
        <f t="shared" si="3"/>
        <v>0</v>
      </c>
    </row>
    <row r="191" spans="2:16" x14ac:dyDescent="0.2">
      <c r="C191" s="92"/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</row>
    <row r="192" spans="2:16" ht="12.75" x14ac:dyDescent="0.2">
      <c r="B192" s="110"/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</row>
    <row r="197" spans="3:16" x14ac:dyDescent="0.2">
      <c r="C197" s="92"/>
      <c r="D197" s="111"/>
      <c r="E197" s="111"/>
      <c r="F197" s="111"/>
      <c r="G197" s="111"/>
      <c r="H197" s="111"/>
      <c r="M197" s="111"/>
      <c r="N197" s="111"/>
      <c r="O197" s="111"/>
    </row>
    <row r="198" spans="3:16" x14ac:dyDescent="0.2"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</row>
    <row r="199" spans="3:16" x14ac:dyDescent="0.2"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</row>
    <row r="200" spans="3:16" x14ac:dyDescent="0.2"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</row>
    <row r="201" spans="3:16" x14ac:dyDescent="0.2"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</row>
    <row r="202" spans="3:16" x14ac:dyDescent="0.2"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</row>
    <row r="203" spans="3:16" x14ac:dyDescent="0.2"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</row>
    <row r="204" spans="3:16" x14ac:dyDescent="0.2"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</row>
    <row r="205" spans="3:16" x14ac:dyDescent="0.2"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</row>
    <row r="206" spans="3:16" x14ac:dyDescent="0.2"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</row>
    <row r="207" spans="3:16" x14ac:dyDescent="0.2"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</row>
    <row r="208" spans="3:16" x14ac:dyDescent="0.2"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</row>
    <row r="209" spans="4:16" x14ac:dyDescent="0.2"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</row>
    <row r="210" spans="4:16" x14ac:dyDescent="0.2"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</row>
    <row r="211" spans="4:16" x14ac:dyDescent="0.2"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</row>
    <row r="212" spans="4:16" x14ac:dyDescent="0.2"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</row>
    <row r="213" spans="4:16" x14ac:dyDescent="0.2"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</row>
    <row r="214" spans="4:16" x14ac:dyDescent="0.2"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</row>
    <row r="215" spans="4:16" x14ac:dyDescent="0.2"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</row>
    <row r="216" spans="4:16" x14ac:dyDescent="0.2"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</row>
    <row r="217" spans="4:16" x14ac:dyDescent="0.2"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</row>
    <row r="218" spans="4:16" x14ac:dyDescent="0.2"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</row>
    <row r="219" spans="4:16" x14ac:dyDescent="0.2"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</row>
    <row r="220" spans="4:16" x14ac:dyDescent="0.2"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</row>
    <row r="221" spans="4:16" x14ac:dyDescent="0.2"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</row>
    <row r="222" spans="4:16" x14ac:dyDescent="0.2"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</row>
    <row r="223" spans="4:16" x14ac:dyDescent="0.2"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</row>
    <row r="224" spans="4:16" x14ac:dyDescent="0.2"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</row>
    <row r="225" spans="4:16" x14ac:dyDescent="0.2"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</row>
    <row r="226" spans="4:16" x14ac:dyDescent="0.2"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</row>
    <row r="227" spans="4:16" x14ac:dyDescent="0.2"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</row>
    <row r="228" spans="4:16" x14ac:dyDescent="0.2"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</row>
    <row r="229" spans="4:16" x14ac:dyDescent="0.2"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</row>
    <row r="230" spans="4:16" x14ac:dyDescent="0.2"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</row>
    <row r="231" spans="4:16" x14ac:dyDescent="0.2"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</row>
    <row r="232" spans="4:16" x14ac:dyDescent="0.2"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</row>
    <row r="233" spans="4:16" x14ac:dyDescent="0.2"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</row>
    <row r="234" spans="4:16" x14ac:dyDescent="0.2"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</row>
    <row r="235" spans="4:16" x14ac:dyDescent="0.2"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</row>
    <row r="236" spans="4:16" x14ac:dyDescent="0.2"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</row>
    <row r="237" spans="4:16" x14ac:dyDescent="0.2"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</row>
    <row r="238" spans="4:16" x14ac:dyDescent="0.2"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</row>
    <row r="239" spans="4:16" x14ac:dyDescent="0.2"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</row>
    <row r="240" spans="4:16" x14ac:dyDescent="0.2"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</row>
    <row r="241" spans="4:16" x14ac:dyDescent="0.2"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</row>
    <row r="242" spans="4:16" x14ac:dyDescent="0.2"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</row>
    <row r="243" spans="4:16" x14ac:dyDescent="0.2"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</row>
    <row r="244" spans="4:16" x14ac:dyDescent="0.2"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</row>
    <row r="245" spans="4:16" x14ac:dyDescent="0.2"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</row>
    <row r="246" spans="4:16" x14ac:dyDescent="0.2"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</row>
    <row r="247" spans="4:16" x14ac:dyDescent="0.2"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</row>
    <row r="248" spans="4:16" x14ac:dyDescent="0.2"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</row>
    <row r="249" spans="4:16" x14ac:dyDescent="0.2"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</row>
    <row r="250" spans="4:16" x14ac:dyDescent="0.2"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</row>
    <row r="251" spans="4:16" x14ac:dyDescent="0.2"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</row>
    <row r="252" spans="4:16" x14ac:dyDescent="0.2"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</row>
    <row r="253" spans="4:16" x14ac:dyDescent="0.2"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</row>
    <row r="254" spans="4:16" x14ac:dyDescent="0.2"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</row>
    <row r="255" spans="4:16" x14ac:dyDescent="0.2"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</row>
    <row r="256" spans="4:16" x14ac:dyDescent="0.2"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</row>
    <row r="257" spans="4:16" x14ac:dyDescent="0.2"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</row>
    <row r="258" spans="4:16" x14ac:dyDescent="0.2"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</row>
    <row r="259" spans="4:16" x14ac:dyDescent="0.2"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</row>
    <row r="260" spans="4:16" x14ac:dyDescent="0.2"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</row>
    <row r="261" spans="4:16" x14ac:dyDescent="0.2"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</row>
    <row r="262" spans="4:16" x14ac:dyDescent="0.2"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</row>
    <row r="263" spans="4:16" x14ac:dyDescent="0.2"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</row>
    <row r="264" spans="4:16" x14ac:dyDescent="0.2"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</row>
    <row r="265" spans="4:16" x14ac:dyDescent="0.2"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</row>
    <row r="266" spans="4:16" x14ac:dyDescent="0.2"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</row>
    <row r="267" spans="4:16" x14ac:dyDescent="0.2"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</row>
    <row r="268" spans="4:16" x14ac:dyDescent="0.2"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</row>
    <row r="269" spans="4:16" x14ac:dyDescent="0.2"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</row>
    <row r="270" spans="4:16" x14ac:dyDescent="0.2"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</row>
    <row r="271" spans="4:16" x14ac:dyDescent="0.2"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</row>
    <row r="272" spans="4:16" x14ac:dyDescent="0.2"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</row>
    <row r="273" spans="4:16" x14ac:dyDescent="0.2"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</row>
    <row r="274" spans="4:16" x14ac:dyDescent="0.2"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</row>
    <row r="275" spans="4:16" x14ac:dyDescent="0.2"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</row>
    <row r="276" spans="4:16" x14ac:dyDescent="0.2"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</row>
    <row r="277" spans="4:16" x14ac:dyDescent="0.2"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</row>
    <row r="278" spans="4:16" x14ac:dyDescent="0.2"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</row>
    <row r="279" spans="4:16" x14ac:dyDescent="0.2"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</row>
    <row r="280" spans="4:16" x14ac:dyDescent="0.2"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</row>
    <row r="281" spans="4:16" x14ac:dyDescent="0.2"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</row>
    <row r="282" spans="4:16" x14ac:dyDescent="0.2"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</row>
    <row r="283" spans="4:16" x14ac:dyDescent="0.2"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</row>
    <row r="284" spans="4:16" x14ac:dyDescent="0.2"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</row>
    <row r="285" spans="4:16" x14ac:dyDescent="0.2"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</row>
    <row r="286" spans="4:16" x14ac:dyDescent="0.2"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</row>
    <row r="287" spans="4:16" x14ac:dyDescent="0.2"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</row>
    <row r="288" spans="4:16" x14ac:dyDescent="0.2"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</row>
    <row r="289" spans="4:16" x14ac:dyDescent="0.2"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</row>
    <row r="290" spans="4:16" x14ac:dyDescent="0.2"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</row>
    <row r="291" spans="4:16" x14ac:dyDescent="0.2"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</row>
    <row r="292" spans="4:16" x14ac:dyDescent="0.2"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</row>
    <row r="293" spans="4:16" x14ac:dyDescent="0.2"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</row>
    <row r="294" spans="4:16" x14ac:dyDescent="0.2"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</row>
    <row r="295" spans="4:16" x14ac:dyDescent="0.2"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</row>
    <row r="296" spans="4:16" x14ac:dyDescent="0.2"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</row>
    <row r="297" spans="4:16" x14ac:dyDescent="0.2"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</row>
    <row r="298" spans="4:16" x14ac:dyDescent="0.2"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</row>
    <row r="299" spans="4:16" x14ac:dyDescent="0.2"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</row>
    <row r="300" spans="4:16" x14ac:dyDescent="0.2"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</row>
    <row r="301" spans="4:16" x14ac:dyDescent="0.2"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</row>
    <row r="302" spans="4:16" x14ac:dyDescent="0.2"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</row>
    <row r="303" spans="4:16" x14ac:dyDescent="0.2"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</row>
    <row r="304" spans="4:16" x14ac:dyDescent="0.2"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</row>
    <row r="305" spans="4:16" x14ac:dyDescent="0.2"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</row>
    <row r="306" spans="4:16" x14ac:dyDescent="0.2"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</row>
    <row r="307" spans="4:16" x14ac:dyDescent="0.2"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</row>
    <row r="308" spans="4:16" x14ac:dyDescent="0.2"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</row>
    <row r="309" spans="4:16" x14ac:dyDescent="0.2"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</row>
    <row r="310" spans="4:16" x14ac:dyDescent="0.2"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</row>
    <row r="311" spans="4:16" x14ac:dyDescent="0.2"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</row>
    <row r="312" spans="4:16" x14ac:dyDescent="0.2"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</row>
    <row r="313" spans="4:16" x14ac:dyDescent="0.2"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</row>
    <row r="314" spans="4:16" x14ac:dyDescent="0.2"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</row>
    <row r="315" spans="4:16" x14ac:dyDescent="0.2"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</row>
    <row r="316" spans="4:16" x14ac:dyDescent="0.2"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</row>
    <row r="317" spans="4:16" x14ac:dyDescent="0.2"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</row>
    <row r="318" spans="4:16" x14ac:dyDescent="0.2"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</row>
    <row r="319" spans="4:16" x14ac:dyDescent="0.2"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</row>
    <row r="320" spans="4:16" x14ac:dyDescent="0.2"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</row>
    <row r="321" spans="4:16" x14ac:dyDescent="0.2"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</row>
    <row r="322" spans="4:16" x14ac:dyDescent="0.2"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</row>
    <row r="323" spans="4:16" x14ac:dyDescent="0.2"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</row>
    <row r="324" spans="4:16" x14ac:dyDescent="0.2"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</row>
    <row r="325" spans="4:16" x14ac:dyDescent="0.2"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</row>
    <row r="326" spans="4:16" x14ac:dyDescent="0.2"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</row>
    <row r="327" spans="4:16" x14ac:dyDescent="0.2"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</row>
    <row r="328" spans="4:16" x14ac:dyDescent="0.2"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</row>
    <row r="329" spans="4:16" x14ac:dyDescent="0.2"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</row>
    <row r="330" spans="4:16" x14ac:dyDescent="0.2"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</row>
    <row r="331" spans="4:16" x14ac:dyDescent="0.2"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</row>
    <row r="332" spans="4:16" x14ac:dyDescent="0.2"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</row>
    <row r="333" spans="4:16" x14ac:dyDescent="0.2"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</row>
    <row r="334" spans="4:16" x14ac:dyDescent="0.2"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</row>
    <row r="335" spans="4:16" x14ac:dyDescent="0.2"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</row>
    <row r="336" spans="4:16" x14ac:dyDescent="0.2"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</row>
    <row r="337" spans="4:16" x14ac:dyDescent="0.2"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</row>
    <row r="338" spans="4:16" x14ac:dyDescent="0.2"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</row>
    <row r="339" spans="4:16" x14ac:dyDescent="0.2"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</row>
    <row r="340" spans="4:16" x14ac:dyDescent="0.2"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</row>
    <row r="341" spans="4:16" x14ac:dyDescent="0.2"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</row>
    <row r="342" spans="4:16" x14ac:dyDescent="0.2"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</row>
    <row r="343" spans="4:16" x14ac:dyDescent="0.2"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</row>
    <row r="344" spans="4:16" x14ac:dyDescent="0.2"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</row>
    <row r="345" spans="4:16" x14ac:dyDescent="0.2"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</row>
    <row r="346" spans="4:16" x14ac:dyDescent="0.2"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</row>
    <row r="347" spans="4:16" x14ac:dyDescent="0.2"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</row>
    <row r="348" spans="4:16" x14ac:dyDescent="0.2"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</row>
    <row r="349" spans="4:16" x14ac:dyDescent="0.2"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</row>
    <row r="350" spans="4:16" x14ac:dyDescent="0.2"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</row>
    <row r="351" spans="4:16" x14ac:dyDescent="0.2"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</row>
    <row r="352" spans="4:16" x14ac:dyDescent="0.2"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</row>
    <row r="353" spans="4:16" x14ac:dyDescent="0.2"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</row>
    <row r="354" spans="4:16" x14ac:dyDescent="0.2"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</row>
    <row r="355" spans="4:16" x14ac:dyDescent="0.2"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</row>
    <row r="356" spans="4:16" x14ac:dyDescent="0.2"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</row>
    <row r="357" spans="4:16" x14ac:dyDescent="0.2"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</row>
    <row r="358" spans="4:16" x14ac:dyDescent="0.2"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</row>
    <row r="359" spans="4:16" x14ac:dyDescent="0.2"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</row>
    <row r="360" spans="4:16" x14ac:dyDescent="0.2"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</row>
    <row r="361" spans="4:16" x14ac:dyDescent="0.2"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</row>
    <row r="362" spans="4:16" x14ac:dyDescent="0.2"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</row>
    <row r="363" spans="4:16" x14ac:dyDescent="0.2"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</row>
    <row r="364" spans="4:16" x14ac:dyDescent="0.2"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</row>
    <row r="365" spans="4:16" x14ac:dyDescent="0.2"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</row>
    <row r="366" spans="4:16" x14ac:dyDescent="0.2">
      <c r="D366" s="111"/>
      <c r="E366" s="111"/>
      <c r="F366" s="111"/>
      <c r="G366" s="111"/>
      <c r="H366" s="111"/>
      <c r="I366" s="111"/>
      <c r="J366" s="111"/>
      <c r="K366" s="111"/>
      <c r="L366" s="111"/>
      <c r="M366" s="111"/>
      <c r="N366" s="111"/>
      <c r="O366" s="111"/>
      <c r="P366" s="111"/>
    </row>
    <row r="367" spans="4:16" x14ac:dyDescent="0.2">
      <c r="D367" s="111"/>
      <c r="E367" s="111"/>
      <c r="F367" s="111"/>
      <c r="G367" s="111"/>
      <c r="H367" s="111"/>
      <c r="I367" s="111"/>
      <c r="J367" s="111"/>
      <c r="K367" s="111"/>
      <c r="L367" s="111"/>
      <c r="M367" s="111"/>
      <c r="N367" s="111"/>
      <c r="O367" s="111"/>
      <c r="P367" s="111"/>
    </row>
    <row r="368" spans="4:16" x14ac:dyDescent="0.2">
      <c r="D368" s="111"/>
      <c r="E368" s="111"/>
      <c r="F368" s="111"/>
      <c r="G368" s="111"/>
      <c r="H368" s="111"/>
      <c r="I368" s="111"/>
      <c r="J368" s="111"/>
      <c r="K368" s="111"/>
      <c r="L368" s="111"/>
      <c r="M368" s="111"/>
      <c r="N368" s="111"/>
      <c r="O368" s="111"/>
      <c r="P368" s="111"/>
    </row>
    <row r="369" spans="4:16" x14ac:dyDescent="0.2">
      <c r="D369" s="111"/>
      <c r="E369" s="111"/>
      <c r="F369" s="111"/>
      <c r="G369" s="111"/>
      <c r="H369" s="111"/>
      <c r="I369" s="111"/>
      <c r="J369" s="111"/>
      <c r="K369" s="111"/>
      <c r="L369" s="111"/>
      <c r="M369" s="111"/>
      <c r="N369" s="111"/>
      <c r="O369" s="111"/>
      <c r="P369" s="111"/>
    </row>
    <row r="370" spans="4:16" x14ac:dyDescent="0.2">
      <c r="D370" s="111"/>
      <c r="E370" s="111"/>
      <c r="F370" s="111"/>
      <c r="G370" s="111"/>
      <c r="H370" s="111"/>
      <c r="I370" s="111"/>
      <c r="J370" s="111"/>
      <c r="K370" s="111"/>
      <c r="L370" s="111"/>
      <c r="M370" s="111"/>
      <c r="N370" s="111"/>
      <c r="O370" s="111"/>
      <c r="P370" s="111"/>
    </row>
    <row r="371" spans="4:16" x14ac:dyDescent="0.2">
      <c r="D371" s="111"/>
      <c r="E371" s="111"/>
      <c r="F371" s="111"/>
      <c r="G371" s="111"/>
      <c r="H371" s="111"/>
      <c r="I371" s="111"/>
      <c r="J371" s="111"/>
      <c r="K371" s="111"/>
      <c r="L371" s="111"/>
      <c r="M371" s="111"/>
      <c r="N371" s="111"/>
      <c r="O371" s="111"/>
      <c r="P371" s="111"/>
    </row>
    <row r="372" spans="4:16" x14ac:dyDescent="0.2">
      <c r="D372" s="111"/>
      <c r="E372" s="111"/>
      <c r="F372" s="111"/>
      <c r="G372" s="111"/>
      <c r="H372" s="111"/>
      <c r="I372" s="111"/>
      <c r="J372" s="111"/>
      <c r="K372" s="111"/>
      <c r="L372" s="111"/>
      <c r="M372" s="111"/>
      <c r="N372" s="111"/>
      <c r="O372" s="111"/>
      <c r="P372" s="111"/>
    </row>
    <row r="373" spans="4:16" x14ac:dyDescent="0.2">
      <c r="D373" s="111"/>
      <c r="E373" s="111"/>
      <c r="F373" s="111"/>
      <c r="G373" s="111"/>
      <c r="H373" s="111"/>
      <c r="I373" s="111"/>
      <c r="J373" s="111"/>
      <c r="K373" s="111"/>
      <c r="L373" s="111"/>
      <c r="M373" s="111"/>
      <c r="N373" s="111"/>
      <c r="O373" s="111"/>
      <c r="P373" s="111"/>
    </row>
    <row r="374" spans="4:16" x14ac:dyDescent="0.2">
      <c r="D374" s="111"/>
      <c r="E374" s="111"/>
      <c r="F374" s="111"/>
      <c r="G374" s="111"/>
      <c r="H374" s="111"/>
      <c r="I374" s="111"/>
      <c r="J374" s="111"/>
      <c r="K374" s="111"/>
      <c r="L374" s="111"/>
      <c r="M374" s="111"/>
      <c r="N374" s="111"/>
      <c r="O374" s="111"/>
      <c r="P374" s="111"/>
    </row>
    <row r="375" spans="4:16" x14ac:dyDescent="0.2">
      <c r="D375" s="111"/>
      <c r="E375" s="111"/>
      <c r="F375" s="111"/>
      <c r="G375" s="111"/>
      <c r="H375" s="111"/>
      <c r="I375" s="111"/>
      <c r="J375" s="111"/>
      <c r="K375" s="111"/>
      <c r="L375" s="111"/>
      <c r="M375" s="111"/>
      <c r="N375" s="111"/>
      <c r="O375" s="111"/>
      <c r="P375" s="111"/>
    </row>
    <row r="376" spans="4:16" x14ac:dyDescent="0.2">
      <c r="D376" s="111"/>
      <c r="E376" s="111"/>
      <c r="F376" s="111"/>
      <c r="G376" s="111"/>
      <c r="H376" s="111"/>
      <c r="I376" s="111"/>
      <c r="J376" s="111"/>
      <c r="K376" s="111"/>
      <c r="L376" s="111"/>
      <c r="M376" s="111"/>
      <c r="N376" s="111"/>
      <c r="O376" s="111"/>
      <c r="P376" s="111"/>
    </row>
    <row r="377" spans="4:16" x14ac:dyDescent="0.2">
      <c r="D377" s="111"/>
      <c r="E377" s="111"/>
      <c r="F377" s="111"/>
      <c r="G377" s="111"/>
      <c r="H377" s="111"/>
      <c r="I377" s="111"/>
      <c r="J377" s="111"/>
      <c r="K377" s="111"/>
      <c r="L377" s="111"/>
      <c r="M377" s="111"/>
      <c r="N377" s="111"/>
      <c r="O377" s="111"/>
      <c r="P377" s="111"/>
    </row>
    <row r="378" spans="4:16" x14ac:dyDescent="0.2">
      <c r="D378" s="111"/>
      <c r="E378" s="111"/>
      <c r="F378" s="111"/>
      <c r="G378" s="111"/>
      <c r="H378" s="111"/>
      <c r="I378" s="111"/>
      <c r="J378" s="111"/>
      <c r="K378" s="111"/>
      <c r="L378" s="111"/>
      <c r="M378" s="111"/>
      <c r="N378" s="111"/>
      <c r="O378" s="111"/>
      <c r="P378" s="111"/>
    </row>
    <row r="379" spans="4:16" x14ac:dyDescent="0.2">
      <c r="D379" s="111"/>
      <c r="E379" s="111"/>
      <c r="F379" s="111"/>
      <c r="G379" s="111"/>
      <c r="H379" s="111"/>
      <c r="I379" s="111"/>
      <c r="J379" s="111"/>
      <c r="K379" s="111"/>
      <c r="L379" s="111"/>
      <c r="M379" s="111"/>
      <c r="N379" s="111"/>
      <c r="O379" s="111"/>
      <c r="P379" s="111"/>
    </row>
    <row r="380" spans="4:16" x14ac:dyDescent="0.2">
      <c r="D380" s="111"/>
      <c r="E380" s="111"/>
      <c r="F380" s="111"/>
      <c r="G380" s="111"/>
      <c r="H380" s="111"/>
      <c r="I380" s="111"/>
      <c r="J380" s="111"/>
      <c r="K380" s="111"/>
      <c r="L380" s="111"/>
      <c r="M380" s="111"/>
      <c r="N380" s="111"/>
      <c r="O380" s="111"/>
      <c r="P380" s="111"/>
    </row>
    <row r="381" spans="4:16" x14ac:dyDescent="0.2">
      <c r="D381" s="111"/>
      <c r="E381" s="111"/>
      <c r="F381" s="111"/>
      <c r="G381" s="111"/>
      <c r="H381" s="111"/>
      <c r="I381" s="111"/>
      <c r="J381" s="111"/>
      <c r="K381" s="111"/>
      <c r="L381" s="111"/>
      <c r="M381" s="111"/>
      <c r="N381" s="111"/>
      <c r="O381" s="111"/>
      <c r="P381" s="111"/>
    </row>
    <row r="382" spans="4:16" x14ac:dyDescent="0.2">
      <c r="D382" s="111"/>
      <c r="E382" s="111"/>
      <c r="F382" s="111"/>
      <c r="G382" s="111"/>
      <c r="H382" s="111"/>
      <c r="I382" s="111"/>
      <c r="J382" s="111"/>
      <c r="K382" s="111"/>
      <c r="L382" s="111"/>
      <c r="M382" s="111"/>
      <c r="N382" s="111"/>
      <c r="O382" s="111"/>
      <c r="P382" s="111"/>
    </row>
    <row r="383" spans="4:16" x14ac:dyDescent="0.2">
      <c r="D383" s="111"/>
      <c r="E383" s="111"/>
      <c r="F383" s="111"/>
      <c r="G383" s="111"/>
      <c r="H383" s="111"/>
      <c r="I383" s="111"/>
      <c r="J383" s="111"/>
      <c r="K383" s="111"/>
      <c r="L383" s="111"/>
      <c r="M383" s="111"/>
      <c r="N383" s="111"/>
      <c r="O383" s="111"/>
      <c r="P383" s="111"/>
    </row>
    <row r="384" spans="4:16" x14ac:dyDescent="0.2">
      <c r="D384" s="111"/>
      <c r="E384" s="111"/>
      <c r="F384" s="111"/>
      <c r="G384" s="111"/>
      <c r="H384" s="111"/>
      <c r="I384" s="111"/>
      <c r="J384" s="111"/>
      <c r="K384" s="111"/>
      <c r="L384" s="111"/>
      <c r="M384" s="111"/>
      <c r="N384" s="111"/>
      <c r="O384" s="111"/>
      <c r="P384" s="111"/>
    </row>
    <row r="385" spans="4:16" x14ac:dyDescent="0.2">
      <c r="D385" s="111"/>
      <c r="E385" s="111"/>
      <c r="F385" s="111"/>
      <c r="G385" s="111"/>
      <c r="H385" s="111"/>
      <c r="I385" s="111"/>
      <c r="J385" s="111"/>
      <c r="K385" s="111"/>
      <c r="L385" s="111"/>
      <c r="M385" s="111"/>
      <c r="N385" s="111"/>
      <c r="O385" s="111"/>
      <c r="P385" s="111"/>
    </row>
    <row r="386" spans="4:16" x14ac:dyDescent="0.2">
      <c r="D386" s="111"/>
      <c r="E386" s="111"/>
      <c r="F386" s="111"/>
      <c r="G386" s="111"/>
      <c r="H386" s="111"/>
      <c r="I386" s="111"/>
      <c r="J386" s="111"/>
      <c r="K386" s="111"/>
      <c r="L386" s="111"/>
      <c r="M386" s="111"/>
      <c r="N386" s="111"/>
      <c r="O386" s="111"/>
      <c r="P386" s="111"/>
    </row>
    <row r="387" spans="4:16" x14ac:dyDescent="0.2">
      <c r="D387" s="111"/>
      <c r="E387" s="111"/>
      <c r="F387" s="111"/>
      <c r="G387" s="111"/>
      <c r="H387" s="111"/>
      <c r="I387" s="111"/>
      <c r="J387" s="111"/>
      <c r="K387" s="111"/>
      <c r="L387" s="111"/>
      <c r="M387" s="111"/>
      <c r="N387" s="111"/>
      <c r="O387" s="111"/>
      <c r="P387" s="111"/>
    </row>
    <row r="388" spans="4:16" x14ac:dyDescent="0.2">
      <c r="D388" s="111"/>
      <c r="E388" s="111"/>
      <c r="F388" s="111"/>
      <c r="G388" s="111"/>
      <c r="H388" s="111"/>
      <c r="I388" s="111"/>
      <c r="J388" s="111"/>
      <c r="K388" s="111"/>
      <c r="L388" s="111"/>
      <c r="M388" s="111"/>
      <c r="N388" s="111"/>
      <c r="O388" s="111"/>
      <c r="P388" s="111"/>
    </row>
    <row r="389" spans="4:16" x14ac:dyDescent="0.2">
      <c r="D389" s="111"/>
      <c r="E389" s="111"/>
      <c r="F389" s="111"/>
      <c r="G389" s="111"/>
      <c r="H389" s="111"/>
      <c r="I389" s="111"/>
      <c r="J389" s="111"/>
      <c r="K389" s="111"/>
      <c r="L389" s="111"/>
      <c r="M389" s="111"/>
      <c r="N389" s="111"/>
      <c r="O389" s="111"/>
      <c r="P389" s="111"/>
    </row>
    <row r="390" spans="4:16" x14ac:dyDescent="0.2">
      <c r="D390" s="111"/>
      <c r="E390" s="111"/>
      <c r="F390" s="111"/>
      <c r="G390" s="111"/>
      <c r="H390" s="111"/>
      <c r="I390" s="111"/>
      <c r="J390" s="111"/>
      <c r="K390" s="111"/>
      <c r="L390" s="111"/>
      <c r="M390" s="111"/>
      <c r="N390" s="111"/>
      <c r="O390" s="111"/>
      <c r="P390" s="111"/>
    </row>
    <row r="391" spans="4:16" x14ac:dyDescent="0.2">
      <c r="D391" s="111"/>
      <c r="E391" s="111"/>
      <c r="F391" s="111"/>
      <c r="G391" s="111"/>
      <c r="H391" s="111"/>
      <c r="I391" s="111"/>
      <c r="J391" s="111"/>
      <c r="K391" s="111"/>
      <c r="L391" s="111"/>
      <c r="M391" s="111"/>
      <c r="N391" s="111"/>
      <c r="O391" s="111"/>
      <c r="P391" s="111"/>
    </row>
    <row r="392" spans="4:16" x14ac:dyDescent="0.2">
      <c r="D392" s="111"/>
      <c r="E392" s="111"/>
      <c r="F392" s="111"/>
      <c r="G392" s="111"/>
      <c r="H392" s="111"/>
      <c r="I392" s="111"/>
      <c r="J392" s="111"/>
      <c r="K392" s="111"/>
      <c r="L392" s="111"/>
      <c r="M392" s="111"/>
      <c r="N392" s="111"/>
      <c r="O392" s="111"/>
      <c r="P392" s="111"/>
    </row>
    <row r="393" spans="4:16" x14ac:dyDescent="0.2">
      <c r="D393" s="111"/>
      <c r="E393" s="111"/>
      <c r="F393" s="111"/>
      <c r="G393" s="111"/>
      <c r="H393" s="111"/>
      <c r="I393" s="111"/>
      <c r="J393" s="111"/>
      <c r="K393" s="111"/>
      <c r="L393" s="111"/>
      <c r="M393" s="111"/>
      <c r="N393" s="111"/>
      <c r="O393" s="111"/>
      <c r="P393" s="111"/>
    </row>
    <row r="394" spans="4:16" x14ac:dyDescent="0.2">
      <c r="D394" s="111"/>
      <c r="E394" s="111"/>
      <c r="F394" s="111"/>
      <c r="G394" s="111"/>
      <c r="H394" s="111"/>
      <c r="I394" s="111"/>
      <c r="J394" s="111"/>
      <c r="K394" s="111"/>
      <c r="L394" s="111"/>
      <c r="M394" s="111"/>
      <c r="N394" s="111"/>
      <c r="O394" s="111"/>
      <c r="P394" s="111"/>
    </row>
    <row r="395" spans="4:16" x14ac:dyDescent="0.2">
      <c r="D395" s="111"/>
      <c r="E395" s="111"/>
      <c r="F395" s="111"/>
      <c r="G395" s="111"/>
      <c r="H395" s="111"/>
      <c r="I395" s="111"/>
      <c r="J395" s="111"/>
      <c r="K395" s="111"/>
      <c r="L395" s="111"/>
      <c r="M395" s="111"/>
      <c r="N395" s="111"/>
      <c r="O395" s="111"/>
      <c r="P395" s="111"/>
    </row>
    <row r="396" spans="4:16" x14ac:dyDescent="0.2">
      <c r="D396" s="111"/>
      <c r="E396" s="111"/>
      <c r="F396" s="111"/>
      <c r="G396" s="111"/>
      <c r="H396" s="111"/>
      <c r="I396" s="111"/>
      <c r="J396" s="111"/>
      <c r="K396" s="111"/>
      <c r="L396" s="111"/>
      <c r="M396" s="111"/>
      <c r="N396" s="111"/>
      <c r="O396" s="111"/>
      <c r="P396" s="111"/>
    </row>
    <row r="397" spans="4:16" x14ac:dyDescent="0.2">
      <c r="D397" s="111"/>
      <c r="E397" s="111"/>
      <c r="F397" s="111"/>
      <c r="G397" s="111"/>
      <c r="H397" s="111"/>
      <c r="I397" s="111"/>
      <c r="J397" s="111"/>
      <c r="K397" s="111"/>
      <c r="L397" s="111"/>
      <c r="M397" s="111"/>
      <c r="N397" s="111"/>
      <c r="O397" s="111"/>
      <c r="P397" s="111"/>
    </row>
    <row r="398" spans="4:16" x14ac:dyDescent="0.2">
      <c r="D398" s="111"/>
      <c r="E398" s="111"/>
      <c r="F398" s="111"/>
      <c r="G398" s="111"/>
      <c r="H398" s="111"/>
      <c r="I398" s="111"/>
      <c r="J398" s="111"/>
      <c r="K398" s="111"/>
      <c r="L398" s="111"/>
      <c r="M398" s="111"/>
      <c r="N398" s="111"/>
      <c r="O398" s="111"/>
      <c r="P398" s="111"/>
    </row>
    <row r="399" spans="4:16" x14ac:dyDescent="0.2">
      <c r="D399" s="111"/>
      <c r="E399" s="111"/>
      <c r="F399" s="111"/>
      <c r="G399" s="111"/>
      <c r="H399" s="111"/>
      <c r="I399" s="111"/>
      <c r="J399" s="111"/>
      <c r="K399" s="111"/>
      <c r="L399" s="111"/>
      <c r="M399" s="111"/>
      <c r="N399" s="111"/>
      <c r="O399" s="111"/>
      <c r="P399" s="111"/>
    </row>
    <row r="400" spans="4:16" x14ac:dyDescent="0.2">
      <c r="D400" s="111"/>
      <c r="E400" s="111"/>
      <c r="F400" s="111"/>
      <c r="G400" s="111"/>
      <c r="H400" s="111"/>
      <c r="I400" s="111"/>
      <c r="J400" s="111"/>
      <c r="K400" s="111"/>
      <c r="L400" s="111"/>
      <c r="M400" s="111"/>
      <c r="N400" s="111"/>
      <c r="O400" s="111"/>
      <c r="P400" s="111"/>
    </row>
    <row r="401" spans="4:16" x14ac:dyDescent="0.2">
      <c r="D401" s="111"/>
      <c r="E401" s="111"/>
      <c r="F401" s="111"/>
      <c r="G401" s="111"/>
      <c r="H401" s="111"/>
      <c r="I401" s="111"/>
      <c r="J401" s="111"/>
      <c r="K401" s="111"/>
      <c r="L401" s="111"/>
      <c r="M401" s="111"/>
      <c r="N401" s="111"/>
      <c r="O401" s="111"/>
      <c r="P401" s="111"/>
    </row>
    <row r="402" spans="4:16" x14ac:dyDescent="0.2">
      <c r="D402" s="111"/>
      <c r="E402" s="111"/>
      <c r="F402" s="111"/>
      <c r="G402" s="111"/>
      <c r="H402" s="111"/>
      <c r="I402" s="111"/>
      <c r="J402" s="111"/>
      <c r="K402" s="111"/>
      <c r="L402" s="111"/>
      <c r="M402" s="111"/>
      <c r="N402" s="111"/>
      <c r="O402" s="111"/>
      <c r="P402" s="111"/>
    </row>
    <row r="403" spans="4:16" x14ac:dyDescent="0.2">
      <c r="D403" s="111"/>
      <c r="E403" s="111"/>
      <c r="F403" s="111"/>
      <c r="G403" s="111"/>
      <c r="H403" s="111"/>
      <c r="I403" s="111"/>
      <c r="J403" s="111"/>
      <c r="K403" s="111"/>
      <c r="L403" s="111"/>
      <c r="M403" s="111"/>
      <c r="N403" s="111"/>
      <c r="O403" s="111"/>
      <c r="P403" s="111"/>
    </row>
    <row r="404" spans="4:16" x14ac:dyDescent="0.2">
      <c r="D404" s="111"/>
      <c r="E404" s="111"/>
      <c r="F404" s="111"/>
      <c r="G404" s="111"/>
      <c r="H404" s="111"/>
      <c r="I404" s="111"/>
      <c r="J404" s="111"/>
      <c r="K404" s="111"/>
      <c r="L404" s="111"/>
      <c r="M404" s="111"/>
      <c r="N404" s="111"/>
      <c r="O404" s="111"/>
      <c r="P404" s="111"/>
    </row>
    <row r="405" spans="4:16" x14ac:dyDescent="0.2">
      <c r="D405" s="111"/>
      <c r="E405" s="111"/>
      <c r="F405" s="111"/>
      <c r="G405" s="111"/>
      <c r="H405" s="111"/>
      <c r="I405" s="111"/>
      <c r="J405" s="111"/>
      <c r="K405" s="111"/>
      <c r="L405" s="111"/>
      <c r="M405" s="111"/>
      <c r="N405" s="111"/>
      <c r="O405" s="111"/>
      <c r="P405" s="111"/>
    </row>
    <row r="406" spans="4:16" x14ac:dyDescent="0.2">
      <c r="D406" s="111"/>
      <c r="E406" s="111"/>
      <c r="F406" s="111"/>
      <c r="G406" s="111"/>
      <c r="H406" s="111"/>
      <c r="I406" s="111"/>
      <c r="J406" s="111"/>
      <c r="K406" s="111"/>
      <c r="L406" s="111"/>
      <c r="M406" s="111"/>
      <c r="N406" s="111"/>
      <c r="O406" s="111"/>
      <c r="P406" s="111"/>
    </row>
    <row r="407" spans="4:16" x14ac:dyDescent="0.2">
      <c r="D407" s="111"/>
      <c r="E407" s="111"/>
      <c r="F407" s="111"/>
      <c r="G407" s="111"/>
      <c r="H407" s="111"/>
      <c r="I407" s="111"/>
      <c r="J407" s="111"/>
      <c r="K407" s="111"/>
      <c r="L407" s="111"/>
      <c r="M407" s="111"/>
      <c r="N407" s="111"/>
      <c r="O407" s="111"/>
      <c r="P407" s="111"/>
    </row>
    <row r="408" spans="4:16" x14ac:dyDescent="0.2">
      <c r="D408" s="111"/>
      <c r="E408" s="111"/>
      <c r="F408" s="111"/>
      <c r="G408" s="111"/>
      <c r="H408" s="111"/>
      <c r="I408" s="111"/>
      <c r="J408" s="111"/>
      <c r="K408" s="111"/>
      <c r="L408" s="111"/>
      <c r="M408" s="111"/>
      <c r="N408" s="111"/>
      <c r="O408" s="111"/>
      <c r="P408" s="111"/>
    </row>
    <row r="409" spans="4:16" x14ac:dyDescent="0.2">
      <c r="D409" s="111"/>
      <c r="E409" s="111"/>
      <c r="F409" s="111"/>
      <c r="G409" s="111"/>
      <c r="H409" s="111"/>
      <c r="I409" s="111"/>
      <c r="J409" s="111"/>
      <c r="K409" s="111"/>
      <c r="L409" s="111"/>
      <c r="M409" s="111"/>
      <c r="N409" s="111"/>
      <c r="O409" s="111"/>
      <c r="P409" s="111"/>
    </row>
    <row r="410" spans="4:16" x14ac:dyDescent="0.2">
      <c r="D410" s="111"/>
      <c r="E410" s="111"/>
      <c r="F410" s="111"/>
      <c r="G410" s="111"/>
      <c r="H410" s="111"/>
      <c r="I410" s="111"/>
      <c r="J410" s="111"/>
      <c r="K410" s="111"/>
      <c r="L410" s="111"/>
      <c r="M410" s="111"/>
      <c r="N410" s="111"/>
      <c r="O410" s="111"/>
      <c r="P410" s="111"/>
    </row>
    <row r="411" spans="4:16" x14ac:dyDescent="0.2">
      <c r="D411" s="111"/>
      <c r="E411" s="111"/>
      <c r="F411" s="111"/>
      <c r="G411" s="111"/>
      <c r="H411" s="111"/>
      <c r="I411" s="111"/>
      <c r="J411" s="111"/>
      <c r="K411" s="111"/>
      <c r="L411" s="111"/>
      <c r="M411" s="111"/>
      <c r="N411" s="111"/>
      <c r="O411" s="111"/>
      <c r="P411" s="111"/>
    </row>
    <row r="412" spans="4:16" x14ac:dyDescent="0.2">
      <c r="D412" s="111"/>
      <c r="E412" s="111"/>
      <c r="F412" s="111"/>
      <c r="G412" s="111"/>
      <c r="H412" s="111"/>
      <c r="I412" s="111"/>
      <c r="J412" s="111"/>
      <c r="K412" s="111"/>
      <c r="L412" s="111"/>
      <c r="M412" s="111"/>
      <c r="N412" s="111"/>
      <c r="O412" s="111"/>
      <c r="P412" s="111"/>
    </row>
    <row r="413" spans="4:16" x14ac:dyDescent="0.2">
      <c r="D413" s="111"/>
      <c r="E413" s="111"/>
      <c r="F413" s="111"/>
      <c r="G413" s="111"/>
      <c r="H413" s="111"/>
      <c r="I413" s="111"/>
      <c r="J413" s="111"/>
      <c r="K413" s="111"/>
      <c r="L413" s="111"/>
      <c r="M413" s="111"/>
      <c r="N413" s="111"/>
      <c r="O413" s="111"/>
      <c r="P413" s="111"/>
    </row>
    <row r="414" spans="4:16" x14ac:dyDescent="0.2">
      <c r="D414" s="111"/>
      <c r="E414" s="111"/>
      <c r="F414" s="111"/>
      <c r="G414" s="111"/>
      <c r="H414" s="111"/>
      <c r="I414" s="111"/>
      <c r="J414" s="111"/>
      <c r="K414" s="111"/>
      <c r="L414" s="111"/>
      <c r="M414" s="111"/>
      <c r="N414" s="111"/>
      <c r="O414" s="111"/>
      <c r="P414" s="111"/>
    </row>
    <row r="415" spans="4:16" x14ac:dyDescent="0.2">
      <c r="D415" s="111"/>
      <c r="E415" s="111"/>
      <c r="F415" s="111"/>
      <c r="G415" s="111"/>
      <c r="H415" s="111"/>
      <c r="I415" s="111"/>
      <c r="J415" s="111"/>
      <c r="K415" s="111"/>
      <c r="L415" s="111"/>
      <c r="M415" s="111"/>
      <c r="N415" s="111"/>
      <c r="O415" s="111"/>
      <c r="P415" s="111"/>
    </row>
    <row r="416" spans="4:16" x14ac:dyDescent="0.2">
      <c r="D416" s="111"/>
      <c r="E416" s="111"/>
      <c r="F416" s="111"/>
      <c r="G416" s="111"/>
      <c r="H416" s="111"/>
      <c r="I416" s="111"/>
      <c r="J416" s="111"/>
      <c r="K416" s="111"/>
      <c r="L416" s="111"/>
      <c r="M416" s="111"/>
      <c r="N416" s="111"/>
      <c r="O416" s="111"/>
      <c r="P416" s="111"/>
    </row>
    <row r="417" spans="4:16" x14ac:dyDescent="0.2">
      <c r="D417" s="111"/>
      <c r="E417" s="111"/>
      <c r="F417" s="111"/>
      <c r="G417" s="111"/>
      <c r="H417" s="111"/>
      <c r="I417" s="111"/>
      <c r="J417" s="111"/>
      <c r="K417" s="111"/>
      <c r="L417" s="111"/>
      <c r="M417" s="111"/>
      <c r="N417" s="111"/>
      <c r="O417" s="111"/>
      <c r="P417" s="111"/>
    </row>
    <row r="418" spans="4:16" x14ac:dyDescent="0.2">
      <c r="D418" s="111"/>
      <c r="E418" s="111"/>
      <c r="F418" s="111"/>
      <c r="G418" s="111"/>
      <c r="H418" s="111"/>
      <c r="I418" s="111"/>
      <c r="J418" s="111"/>
      <c r="K418" s="111"/>
      <c r="L418" s="111"/>
      <c r="M418" s="111"/>
      <c r="N418" s="111"/>
      <c r="O418" s="111"/>
      <c r="P418" s="111"/>
    </row>
    <row r="419" spans="4:16" x14ac:dyDescent="0.2">
      <c r="D419" s="111"/>
      <c r="E419" s="111"/>
      <c r="F419" s="111"/>
      <c r="G419" s="111"/>
      <c r="H419" s="111"/>
      <c r="I419" s="111"/>
      <c r="J419" s="111"/>
      <c r="K419" s="111"/>
      <c r="L419" s="111"/>
      <c r="M419" s="111"/>
      <c r="N419" s="111"/>
      <c r="O419" s="111"/>
      <c r="P419" s="111"/>
    </row>
    <row r="420" spans="4:16" x14ac:dyDescent="0.2">
      <c r="D420" s="111"/>
      <c r="E420" s="111"/>
      <c r="F420" s="111"/>
      <c r="G420" s="111"/>
      <c r="H420" s="111"/>
      <c r="I420" s="111"/>
      <c r="J420" s="111"/>
      <c r="K420" s="111"/>
      <c r="L420" s="111"/>
      <c r="M420" s="111"/>
      <c r="N420" s="111"/>
      <c r="O420" s="111"/>
      <c r="P420" s="111"/>
    </row>
    <row r="421" spans="4:16" x14ac:dyDescent="0.2">
      <c r="D421" s="111"/>
      <c r="E421" s="111"/>
      <c r="F421" s="111"/>
      <c r="G421" s="111"/>
      <c r="H421" s="111"/>
      <c r="I421" s="111"/>
      <c r="J421" s="111"/>
      <c r="K421" s="111"/>
      <c r="L421" s="111"/>
      <c r="M421" s="111"/>
      <c r="N421" s="111"/>
      <c r="O421" s="111"/>
      <c r="P421" s="111"/>
    </row>
    <row r="422" spans="4:16" x14ac:dyDescent="0.2">
      <c r="D422" s="111"/>
      <c r="E422" s="111"/>
      <c r="F422" s="111"/>
      <c r="G422" s="111"/>
      <c r="H422" s="111"/>
      <c r="I422" s="111"/>
      <c r="J422" s="111"/>
      <c r="K422" s="111"/>
      <c r="L422" s="111"/>
      <c r="M422" s="111"/>
      <c r="N422" s="111"/>
      <c r="O422" s="111"/>
      <c r="P422" s="111"/>
    </row>
    <row r="423" spans="4:16" x14ac:dyDescent="0.2">
      <c r="D423" s="111"/>
      <c r="E423" s="111"/>
      <c r="F423" s="111"/>
      <c r="G423" s="111"/>
      <c r="H423" s="111"/>
      <c r="I423" s="111"/>
      <c r="J423" s="111"/>
      <c r="K423" s="111"/>
      <c r="L423" s="111"/>
      <c r="M423" s="111"/>
      <c r="N423" s="111"/>
      <c r="O423" s="111"/>
      <c r="P423" s="111"/>
    </row>
    <row r="424" spans="4:16" x14ac:dyDescent="0.2">
      <c r="D424" s="111"/>
      <c r="E424" s="111"/>
      <c r="F424" s="111"/>
      <c r="G424" s="111"/>
      <c r="H424" s="111"/>
      <c r="I424" s="111"/>
      <c r="J424" s="111"/>
      <c r="K424" s="111"/>
      <c r="L424" s="111"/>
      <c r="M424" s="111"/>
      <c r="N424" s="111"/>
      <c r="O424" s="111"/>
      <c r="P424" s="111"/>
    </row>
    <row r="425" spans="4:16" x14ac:dyDescent="0.2">
      <c r="D425" s="111"/>
      <c r="E425" s="111"/>
      <c r="F425" s="111"/>
      <c r="G425" s="111"/>
      <c r="H425" s="111"/>
      <c r="I425" s="111"/>
      <c r="J425" s="111"/>
      <c r="K425" s="111"/>
      <c r="L425" s="111"/>
      <c r="M425" s="111"/>
      <c r="N425" s="111"/>
      <c r="O425" s="111"/>
      <c r="P425" s="111"/>
    </row>
    <row r="426" spans="4:16" x14ac:dyDescent="0.2">
      <c r="D426" s="111"/>
      <c r="E426" s="111"/>
      <c r="F426" s="111"/>
      <c r="G426" s="111"/>
      <c r="H426" s="111"/>
      <c r="I426" s="111"/>
      <c r="J426" s="111"/>
      <c r="K426" s="111"/>
      <c r="L426" s="111"/>
      <c r="M426" s="111"/>
      <c r="N426" s="111"/>
      <c r="O426" s="111"/>
      <c r="P426" s="111"/>
    </row>
    <row r="427" spans="4:16" x14ac:dyDescent="0.2">
      <c r="D427" s="111"/>
      <c r="E427" s="111"/>
      <c r="F427" s="111"/>
      <c r="G427" s="111"/>
      <c r="H427" s="111"/>
      <c r="I427" s="111"/>
      <c r="J427" s="111"/>
      <c r="K427" s="111"/>
      <c r="L427" s="111"/>
      <c r="M427" s="111"/>
      <c r="N427" s="111"/>
      <c r="O427" s="111"/>
      <c r="P427" s="111"/>
    </row>
    <row r="428" spans="4:16" x14ac:dyDescent="0.2">
      <c r="D428" s="111"/>
      <c r="E428" s="111"/>
      <c r="F428" s="111"/>
      <c r="G428" s="111"/>
      <c r="H428" s="111"/>
      <c r="I428" s="111"/>
      <c r="J428" s="111"/>
      <c r="K428" s="111"/>
      <c r="L428" s="111"/>
      <c r="M428" s="111"/>
      <c r="N428" s="111"/>
      <c r="O428" s="111"/>
      <c r="P428" s="111"/>
    </row>
    <row r="429" spans="4:16" x14ac:dyDescent="0.2">
      <c r="D429" s="111"/>
      <c r="E429" s="111"/>
      <c r="F429" s="111"/>
      <c r="G429" s="111"/>
      <c r="H429" s="111"/>
      <c r="I429" s="111"/>
      <c r="J429" s="111"/>
      <c r="K429" s="111"/>
      <c r="L429" s="111"/>
      <c r="M429" s="111"/>
      <c r="N429" s="111"/>
      <c r="O429" s="111"/>
      <c r="P429" s="111"/>
    </row>
    <row r="430" spans="4:16" x14ac:dyDescent="0.2">
      <c r="D430" s="111"/>
      <c r="E430" s="111"/>
      <c r="F430" s="111"/>
      <c r="G430" s="111"/>
      <c r="H430" s="111"/>
      <c r="I430" s="111"/>
      <c r="J430" s="111"/>
      <c r="K430" s="111"/>
      <c r="L430" s="111"/>
      <c r="M430" s="111"/>
      <c r="N430" s="111"/>
      <c r="O430" s="111"/>
      <c r="P430" s="111"/>
    </row>
    <row r="431" spans="4:16" x14ac:dyDescent="0.2">
      <c r="D431" s="111"/>
      <c r="E431" s="111"/>
      <c r="F431" s="111"/>
      <c r="G431" s="111"/>
      <c r="H431" s="111"/>
      <c r="I431" s="111"/>
      <c r="J431" s="111"/>
      <c r="K431" s="111"/>
      <c r="L431" s="111"/>
      <c r="M431" s="111"/>
      <c r="N431" s="111"/>
      <c r="O431" s="111"/>
      <c r="P431" s="111"/>
    </row>
    <row r="432" spans="4:16" x14ac:dyDescent="0.2">
      <c r="D432" s="111"/>
      <c r="E432" s="111"/>
      <c r="F432" s="111"/>
      <c r="G432" s="111"/>
      <c r="H432" s="111"/>
      <c r="I432" s="111"/>
      <c r="J432" s="111"/>
      <c r="K432" s="111"/>
      <c r="L432" s="111"/>
      <c r="M432" s="111"/>
      <c r="N432" s="111"/>
      <c r="O432" s="111"/>
      <c r="P432" s="111"/>
    </row>
    <row r="433" spans="4:16" x14ac:dyDescent="0.2">
      <c r="D433" s="111"/>
      <c r="E433" s="111"/>
      <c r="F433" s="111"/>
      <c r="G433" s="111"/>
      <c r="H433" s="111"/>
      <c r="I433" s="111"/>
      <c r="J433" s="111"/>
      <c r="K433" s="111"/>
      <c r="L433" s="111"/>
      <c r="M433" s="111"/>
      <c r="N433" s="111"/>
      <c r="O433" s="111"/>
      <c r="P433" s="111"/>
    </row>
    <row r="434" spans="4:16" x14ac:dyDescent="0.2">
      <c r="D434" s="111"/>
      <c r="E434" s="111"/>
      <c r="F434" s="111"/>
      <c r="G434" s="111"/>
      <c r="H434" s="111"/>
      <c r="I434" s="111"/>
      <c r="J434" s="111"/>
      <c r="K434" s="111"/>
      <c r="L434" s="111"/>
      <c r="M434" s="111"/>
      <c r="N434" s="111"/>
      <c r="O434" s="111"/>
      <c r="P434" s="111"/>
    </row>
    <row r="435" spans="4:16" x14ac:dyDescent="0.2">
      <c r="D435" s="111"/>
      <c r="E435" s="111"/>
      <c r="F435" s="111"/>
      <c r="G435" s="111"/>
      <c r="H435" s="111"/>
      <c r="I435" s="111"/>
      <c r="J435" s="111"/>
      <c r="K435" s="111"/>
      <c r="L435" s="111"/>
      <c r="M435" s="111"/>
      <c r="N435" s="111"/>
      <c r="O435" s="111"/>
      <c r="P435" s="111"/>
    </row>
    <row r="436" spans="4:16" x14ac:dyDescent="0.2">
      <c r="D436" s="111"/>
      <c r="E436" s="111"/>
      <c r="F436" s="111"/>
      <c r="G436" s="111"/>
      <c r="H436" s="111"/>
      <c r="I436" s="111"/>
      <c r="J436" s="111"/>
      <c r="K436" s="111"/>
      <c r="L436" s="111"/>
      <c r="M436" s="111"/>
      <c r="N436" s="111"/>
      <c r="O436" s="111"/>
      <c r="P436" s="111"/>
    </row>
    <row r="437" spans="4:16" x14ac:dyDescent="0.2">
      <c r="D437" s="111"/>
      <c r="E437" s="111"/>
      <c r="F437" s="111"/>
      <c r="G437" s="111"/>
      <c r="H437" s="111"/>
      <c r="I437" s="111"/>
      <c r="J437" s="111"/>
      <c r="K437" s="111"/>
      <c r="L437" s="111"/>
      <c r="M437" s="111"/>
      <c r="N437" s="111"/>
      <c r="O437" s="111"/>
      <c r="P437" s="111"/>
    </row>
    <row r="438" spans="4:16" x14ac:dyDescent="0.2">
      <c r="D438" s="111"/>
      <c r="E438" s="111"/>
      <c r="F438" s="111"/>
      <c r="G438" s="111"/>
      <c r="H438" s="111"/>
      <c r="I438" s="111"/>
      <c r="J438" s="111"/>
      <c r="K438" s="111"/>
      <c r="L438" s="111"/>
      <c r="M438" s="111"/>
      <c r="N438" s="111"/>
      <c r="O438" s="111"/>
      <c r="P438" s="111"/>
    </row>
    <row r="439" spans="4:16" x14ac:dyDescent="0.2">
      <c r="D439" s="111"/>
      <c r="E439" s="111"/>
      <c r="F439" s="111"/>
      <c r="G439" s="111"/>
      <c r="H439" s="111"/>
      <c r="I439" s="111"/>
      <c r="J439" s="111"/>
      <c r="K439" s="111"/>
      <c r="L439" s="111"/>
      <c r="M439" s="111"/>
      <c r="N439" s="111"/>
      <c r="O439" s="111"/>
      <c r="P439" s="111"/>
    </row>
    <row r="440" spans="4:16" x14ac:dyDescent="0.2">
      <c r="D440" s="111"/>
      <c r="E440" s="111"/>
      <c r="F440" s="111"/>
      <c r="G440" s="111"/>
      <c r="H440" s="111"/>
      <c r="I440" s="111"/>
      <c r="J440" s="111"/>
      <c r="K440" s="111"/>
      <c r="L440" s="111"/>
      <c r="M440" s="111"/>
      <c r="N440" s="111"/>
      <c r="O440" s="111"/>
      <c r="P440" s="111"/>
    </row>
    <row r="441" spans="4:16" x14ac:dyDescent="0.2">
      <c r="D441" s="111"/>
      <c r="E441" s="111"/>
      <c r="F441" s="111"/>
      <c r="G441" s="111"/>
      <c r="H441" s="111"/>
      <c r="I441" s="111"/>
      <c r="J441" s="111"/>
      <c r="K441" s="111"/>
      <c r="L441" s="111"/>
      <c r="M441" s="111"/>
      <c r="N441" s="111"/>
      <c r="O441" s="111"/>
      <c r="P441" s="111"/>
    </row>
    <row r="442" spans="4:16" x14ac:dyDescent="0.2">
      <c r="D442" s="111"/>
      <c r="E442" s="111"/>
      <c r="F442" s="111"/>
      <c r="G442" s="111"/>
      <c r="H442" s="111"/>
      <c r="I442" s="111"/>
      <c r="J442" s="111"/>
      <c r="K442" s="111"/>
      <c r="L442" s="111"/>
      <c r="M442" s="111"/>
      <c r="N442" s="111"/>
      <c r="O442" s="111"/>
      <c r="P442" s="111"/>
    </row>
    <row r="443" spans="4:16" x14ac:dyDescent="0.2">
      <c r="D443" s="111"/>
      <c r="E443" s="111"/>
      <c r="F443" s="111"/>
      <c r="G443" s="111"/>
      <c r="H443" s="111"/>
      <c r="I443" s="111"/>
      <c r="J443" s="111"/>
      <c r="K443" s="111"/>
      <c r="L443" s="111"/>
      <c r="M443" s="111"/>
      <c r="N443" s="111"/>
      <c r="O443" s="111"/>
      <c r="P443" s="111"/>
    </row>
    <row r="444" spans="4:16" x14ac:dyDescent="0.2">
      <c r="D444" s="111"/>
      <c r="E444" s="111"/>
      <c r="F444" s="111"/>
      <c r="G444" s="111"/>
      <c r="H444" s="111"/>
      <c r="I444" s="111"/>
      <c r="J444" s="111"/>
      <c r="K444" s="111"/>
      <c r="L444" s="111"/>
      <c r="M444" s="111"/>
      <c r="N444" s="111"/>
      <c r="O444" s="111"/>
      <c r="P444" s="111"/>
    </row>
    <row r="445" spans="4:16" x14ac:dyDescent="0.2">
      <c r="D445" s="111"/>
      <c r="E445" s="111"/>
      <c r="F445" s="111"/>
      <c r="G445" s="111"/>
      <c r="H445" s="111"/>
      <c r="I445" s="111"/>
      <c r="J445" s="111"/>
      <c r="K445" s="111"/>
      <c r="L445" s="111"/>
      <c r="M445" s="111"/>
      <c r="N445" s="111"/>
      <c r="O445" s="111"/>
      <c r="P445" s="111"/>
    </row>
    <row r="446" spans="4:16" x14ac:dyDescent="0.2">
      <c r="D446" s="111"/>
      <c r="E446" s="111"/>
      <c r="F446" s="111"/>
      <c r="G446" s="111"/>
      <c r="H446" s="111"/>
      <c r="I446" s="111"/>
      <c r="J446" s="111"/>
      <c r="K446" s="111"/>
      <c r="L446" s="111"/>
      <c r="M446" s="111"/>
      <c r="N446" s="111"/>
      <c r="O446" s="111"/>
      <c r="P446" s="111"/>
    </row>
    <row r="447" spans="4:16" x14ac:dyDescent="0.2">
      <c r="D447" s="111"/>
      <c r="E447" s="111"/>
      <c r="F447" s="111"/>
      <c r="G447" s="111"/>
      <c r="H447" s="111"/>
      <c r="I447" s="111"/>
      <c r="J447" s="111"/>
      <c r="K447" s="111"/>
      <c r="L447" s="111"/>
      <c r="M447" s="111"/>
      <c r="N447" s="111"/>
      <c r="O447" s="111"/>
      <c r="P447" s="111"/>
    </row>
    <row r="448" spans="4:16" x14ac:dyDescent="0.2">
      <c r="D448" s="111"/>
      <c r="E448" s="111"/>
      <c r="F448" s="111"/>
      <c r="G448" s="111"/>
      <c r="H448" s="111"/>
      <c r="I448" s="111"/>
      <c r="J448" s="111"/>
      <c r="K448" s="111"/>
      <c r="L448" s="111"/>
      <c r="M448" s="111"/>
      <c r="N448" s="111"/>
      <c r="O448" s="111"/>
      <c r="P448" s="111"/>
    </row>
    <row r="449" spans="4:16" x14ac:dyDescent="0.2">
      <c r="D449" s="111"/>
      <c r="E449" s="111"/>
      <c r="F449" s="111"/>
      <c r="G449" s="111"/>
      <c r="H449" s="111"/>
      <c r="I449" s="111"/>
      <c r="J449" s="111"/>
      <c r="K449" s="111"/>
      <c r="L449" s="111"/>
      <c r="M449" s="111"/>
      <c r="N449" s="111"/>
      <c r="O449" s="111"/>
      <c r="P449" s="111"/>
    </row>
    <row r="450" spans="4:16" x14ac:dyDescent="0.2">
      <c r="D450" s="111"/>
      <c r="E450" s="111"/>
      <c r="F450" s="111"/>
      <c r="G450" s="111"/>
      <c r="H450" s="111"/>
      <c r="I450" s="111"/>
      <c r="J450" s="111"/>
      <c r="K450" s="111"/>
      <c r="L450" s="111"/>
      <c r="M450" s="111"/>
      <c r="N450" s="111"/>
      <c r="O450" s="111"/>
      <c r="P450" s="111"/>
    </row>
    <row r="451" spans="4:16" x14ac:dyDescent="0.2">
      <c r="D451" s="111"/>
      <c r="E451" s="111"/>
      <c r="F451" s="111"/>
      <c r="G451" s="111"/>
      <c r="H451" s="111"/>
      <c r="I451" s="111"/>
      <c r="J451" s="111"/>
      <c r="K451" s="111"/>
      <c r="L451" s="111"/>
      <c r="M451" s="111"/>
      <c r="N451" s="111"/>
      <c r="O451" s="111"/>
      <c r="P451" s="111"/>
    </row>
    <row r="452" spans="4:16" x14ac:dyDescent="0.2">
      <c r="D452" s="111"/>
      <c r="E452" s="111"/>
      <c r="F452" s="111"/>
      <c r="G452" s="111"/>
      <c r="H452" s="111"/>
      <c r="I452" s="111"/>
      <c r="J452" s="111"/>
      <c r="K452" s="111"/>
      <c r="L452" s="111"/>
      <c r="M452" s="111"/>
      <c r="N452" s="111"/>
      <c r="O452" s="111"/>
      <c r="P452" s="111"/>
    </row>
    <row r="453" spans="4:16" x14ac:dyDescent="0.2">
      <c r="D453" s="111"/>
      <c r="E453" s="111"/>
      <c r="F453" s="111"/>
      <c r="G453" s="111"/>
      <c r="H453" s="111"/>
      <c r="I453" s="111"/>
      <c r="J453" s="111"/>
      <c r="K453" s="111"/>
      <c r="L453" s="111"/>
      <c r="M453" s="111"/>
      <c r="N453" s="111"/>
      <c r="O453" s="111"/>
      <c r="P453" s="111"/>
    </row>
    <row r="454" spans="4:16" x14ac:dyDescent="0.2">
      <c r="D454" s="111"/>
      <c r="E454" s="111"/>
      <c r="F454" s="111"/>
      <c r="G454" s="111"/>
      <c r="H454" s="111"/>
      <c r="I454" s="111"/>
      <c r="J454" s="111"/>
      <c r="K454" s="111"/>
      <c r="L454" s="111"/>
      <c r="M454" s="111"/>
      <c r="N454" s="111"/>
      <c r="O454" s="111"/>
      <c r="P454" s="111"/>
    </row>
    <row r="455" spans="4:16" x14ac:dyDescent="0.2">
      <c r="D455" s="111"/>
      <c r="E455" s="111"/>
      <c r="F455" s="111"/>
      <c r="G455" s="111"/>
      <c r="H455" s="111"/>
      <c r="I455" s="111"/>
      <c r="J455" s="111"/>
      <c r="K455" s="111"/>
      <c r="L455" s="111"/>
      <c r="M455" s="111"/>
      <c r="N455" s="111"/>
      <c r="O455" s="111"/>
      <c r="P455" s="111"/>
    </row>
    <row r="456" spans="4:16" x14ac:dyDescent="0.2">
      <c r="D456" s="111"/>
      <c r="E456" s="111"/>
      <c r="F456" s="111"/>
      <c r="G456" s="111"/>
      <c r="H456" s="111"/>
      <c r="I456" s="111"/>
      <c r="J456" s="111"/>
      <c r="K456" s="111"/>
      <c r="L456" s="111"/>
      <c r="M456" s="111"/>
      <c r="N456" s="111"/>
      <c r="O456" s="111"/>
      <c r="P456" s="111"/>
    </row>
    <row r="457" spans="4:16" x14ac:dyDescent="0.2">
      <c r="D457" s="111"/>
      <c r="E457" s="111"/>
      <c r="F457" s="111"/>
      <c r="G457" s="111"/>
      <c r="H457" s="111"/>
      <c r="I457" s="111"/>
      <c r="J457" s="111"/>
      <c r="K457" s="111"/>
      <c r="L457" s="111"/>
      <c r="M457" s="111"/>
      <c r="N457" s="111"/>
      <c r="O457" s="111"/>
      <c r="P457" s="111"/>
    </row>
    <row r="458" spans="4:16" x14ac:dyDescent="0.2">
      <c r="D458" s="111"/>
      <c r="E458" s="111"/>
      <c r="F458" s="111"/>
      <c r="G458" s="111"/>
      <c r="H458" s="111"/>
      <c r="I458" s="111"/>
      <c r="J458" s="111"/>
      <c r="K458" s="111"/>
      <c r="L458" s="111"/>
      <c r="M458" s="111"/>
      <c r="N458" s="111"/>
      <c r="O458" s="111"/>
      <c r="P458" s="111"/>
    </row>
    <row r="459" spans="4:16" x14ac:dyDescent="0.2">
      <c r="D459" s="111"/>
      <c r="E459" s="111"/>
      <c r="F459" s="111"/>
      <c r="G459" s="111"/>
      <c r="H459" s="111"/>
      <c r="I459" s="111"/>
      <c r="J459" s="111"/>
      <c r="K459" s="111"/>
      <c r="L459" s="111"/>
      <c r="M459" s="111"/>
      <c r="N459" s="111"/>
      <c r="O459" s="111"/>
      <c r="P459" s="111"/>
    </row>
    <row r="460" spans="4:16" x14ac:dyDescent="0.2">
      <c r="D460" s="111"/>
      <c r="E460" s="111"/>
      <c r="F460" s="111"/>
      <c r="G460" s="111"/>
      <c r="H460" s="111"/>
      <c r="I460" s="111"/>
      <c r="J460" s="111"/>
      <c r="K460" s="111"/>
      <c r="L460" s="111"/>
      <c r="M460" s="111"/>
      <c r="N460" s="111"/>
      <c r="O460" s="111"/>
      <c r="P460" s="111"/>
    </row>
    <row r="461" spans="4:16" x14ac:dyDescent="0.2">
      <c r="D461" s="111"/>
      <c r="E461" s="111"/>
      <c r="F461" s="111"/>
      <c r="G461" s="111"/>
      <c r="H461" s="111"/>
      <c r="I461" s="111"/>
      <c r="J461" s="111"/>
      <c r="K461" s="111"/>
      <c r="L461" s="111"/>
      <c r="M461" s="111"/>
      <c r="N461" s="111"/>
      <c r="O461" s="111"/>
      <c r="P461" s="111"/>
    </row>
    <row r="462" spans="4:16" x14ac:dyDescent="0.2">
      <c r="D462" s="111"/>
      <c r="E462" s="111"/>
      <c r="F462" s="111"/>
      <c r="G462" s="111"/>
      <c r="H462" s="111"/>
      <c r="I462" s="111"/>
      <c r="J462" s="111"/>
      <c r="K462" s="111"/>
      <c r="L462" s="111"/>
      <c r="M462" s="111"/>
      <c r="N462" s="111"/>
      <c r="O462" s="111"/>
      <c r="P462" s="111"/>
    </row>
    <row r="463" spans="4:16" x14ac:dyDescent="0.2"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</row>
    <row r="464" spans="4:16" x14ac:dyDescent="0.2"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</row>
    <row r="465" spans="4:16" x14ac:dyDescent="0.2"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</row>
    <row r="466" spans="4:16" x14ac:dyDescent="0.2"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</row>
    <row r="467" spans="4:16" x14ac:dyDescent="0.2"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</row>
    <row r="468" spans="4:16" x14ac:dyDescent="0.2"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</row>
    <row r="469" spans="4:16" x14ac:dyDescent="0.2"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</row>
    <row r="470" spans="4:16" x14ac:dyDescent="0.2"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</row>
    <row r="471" spans="4:16" x14ac:dyDescent="0.2"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</row>
    <row r="472" spans="4:16" x14ac:dyDescent="0.2">
      <c r="I472" s="111"/>
      <c r="J472" s="111"/>
      <c r="K472" s="111"/>
      <c r="L472" s="111"/>
      <c r="M472" s="111"/>
      <c r="N472" s="111"/>
      <c r="O472" s="11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P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customHeight="1" thickBot="1" x14ac:dyDescent="0.25">
      <c r="A1"/>
      <c r="B1" s="1" t="s">
        <v>385</v>
      </c>
    </row>
    <row r="2" spans="1:16" ht="17.100000000000001" customHeight="1" thickBot="1" x14ac:dyDescent="0.3">
      <c r="B2" s="8" t="s">
        <v>428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" customHeight="1" x14ac:dyDescent="0.2">
      <c r="B3" s="10"/>
      <c r="C3" s="10"/>
      <c r="D3" s="42" t="s">
        <v>429</v>
      </c>
      <c r="E3" s="42" t="s">
        <v>430</v>
      </c>
      <c r="F3" s="42" t="s">
        <v>431</v>
      </c>
      <c r="G3" s="42" t="s">
        <v>432</v>
      </c>
      <c r="H3" s="42" t="s">
        <v>433</v>
      </c>
      <c r="I3" s="42" t="s">
        <v>434</v>
      </c>
      <c r="J3" s="42" t="s">
        <v>435</v>
      </c>
      <c r="K3" s="42" t="s">
        <v>436</v>
      </c>
      <c r="L3" s="42" t="s">
        <v>437</v>
      </c>
      <c r="M3" s="42" t="s">
        <v>438</v>
      </c>
      <c r="N3" s="42" t="s">
        <v>439</v>
      </c>
      <c r="O3" s="42" t="s">
        <v>440</v>
      </c>
      <c r="P3" s="45" t="s">
        <v>30</v>
      </c>
    </row>
    <row r="4" spans="1:16" ht="12" customHeight="1" thickBot="1" x14ac:dyDescent="0.25">
      <c r="D4" s="43" t="s">
        <v>369</v>
      </c>
      <c r="E4" s="43" t="s">
        <v>369</v>
      </c>
      <c r="F4" s="43" t="s">
        <v>369</v>
      </c>
      <c r="G4" s="43" t="s">
        <v>369</v>
      </c>
      <c r="H4" s="43" t="s">
        <v>369</v>
      </c>
      <c r="I4" s="43" t="s">
        <v>369</v>
      </c>
      <c r="J4" s="43" t="s">
        <v>369</v>
      </c>
      <c r="K4" s="43" t="s">
        <v>369</v>
      </c>
      <c r="L4" s="43" t="s">
        <v>369</v>
      </c>
      <c r="M4" s="43" t="s">
        <v>369</v>
      </c>
      <c r="N4" s="43" t="s">
        <v>369</v>
      </c>
      <c r="O4" s="43" t="s">
        <v>369</v>
      </c>
      <c r="P4" s="43" t="s">
        <v>369</v>
      </c>
    </row>
    <row r="5" spans="1:16" ht="12" customHeight="1" x14ac:dyDescent="0.2">
      <c r="B5" s="11" t="s">
        <v>31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C6" s="5" t="s">
        <v>32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C7" s="15" t="s">
        <v>33</v>
      </c>
      <c r="D7" s="16">
        <v>-3290509.6570000001</v>
      </c>
      <c r="E7" s="16">
        <v>-194192.67965000001</v>
      </c>
      <c r="F7" s="16">
        <v>-191522.86836000002</v>
      </c>
      <c r="G7" s="16">
        <v>-3291471.6266600001</v>
      </c>
      <c r="H7" s="16">
        <v>-189583.96262000001</v>
      </c>
      <c r="I7" s="16">
        <v>-192013.19597999999</v>
      </c>
      <c r="J7" s="16">
        <v>-3389794.9561799997</v>
      </c>
      <c r="K7" s="16">
        <v>-81514.339349999995</v>
      </c>
      <c r="L7" s="16">
        <v>-193465.12183000002</v>
      </c>
      <c r="M7" s="16">
        <v>-3297966.9537499999</v>
      </c>
      <c r="N7" s="16">
        <v>-198921.21333999999</v>
      </c>
      <c r="O7" s="16">
        <v>-201748.01909000002</v>
      </c>
      <c r="P7" s="16">
        <f>SUM(D7:O7)</f>
        <v>-14712704.59381</v>
      </c>
    </row>
    <row r="8" spans="1:16" ht="12" customHeight="1" x14ac:dyDescent="0.2">
      <c r="C8" s="6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C9" s="1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" t="s">
        <v>36</v>
      </c>
      <c r="C10" s="44" t="s">
        <v>37</v>
      </c>
      <c r="D10" s="18">
        <v>-3290509.6570000001</v>
      </c>
      <c r="E10" s="18">
        <v>-194192.67965000001</v>
      </c>
      <c r="F10" s="18">
        <v>-191522.86836000002</v>
      </c>
      <c r="G10" s="18">
        <v>-3291471.6266600001</v>
      </c>
      <c r="H10" s="18">
        <v>-189583.96262000001</v>
      </c>
      <c r="I10" s="18">
        <v>-177013.19597999999</v>
      </c>
      <c r="J10" s="18">
        <v>-3387294.9561799997</v>
      </c>
      <c r="K10" s="18">
        <v>-81514.339349999995</v>
      </c>
      <c r="L10" s="18">
        <v>-193465.12183000002</v>
      </c>
      <c r="M10" s="18">
        <v>-3297966.9537499999</v>
      </c>
      <c r="N10" s="18">
        <v>-198921.21334000002</v>
      </c>
      <c r="O10" s="18">
        <v>-184248.01909000002</v>
      </c>
      <c r="P10" s="18">
        <f t="shared" ref="P10:P73" si="0">SUM(D10:O10)</f>
        <v>-14677704.59381</v>
      </c>
    </row>
    <row r="11" spans="1:16" ht="12" customHeight="1" x14ac:dyDescent="0.2">
      <c r="C11" s="1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" t="s">
        <v>39</v>
      </c>
      <c r="C12" s="54" t="s">
        <v>40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-15000</v>
      </c>
      <c r="J12" s="55">
        <v>-2500</v>
      </c>
      <c r="K12" s="55">
        <v>0</v>
      </c>
      <c r="L12" s="55">
        <v>0</v>
      </c>
      <c r="M12" s="55">
        <v>0</v>
      </c>
      <c r="N12" s="55">
        <v>0</v>
      </c>
      <c r="O12" s="55">
        <v>-17500</v>
      </c>
      <c r="P12" s="55">
        <f>SUM(D12:O12)</f>
        <v>-35000</v>
      </c>
    </row>
    <row r="13" spans="1:16" ht="12" customHeight="1" x14ac:dyDescent="0.2">
      <c r="C13" s="5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C14" s="1" t="s">
        <v>33</v>
      </c>
      <c r="D14" s="46">
        <v>65323629.718999997</v>
      </c>
      <c r="E14" s="46">
        <v>79647394.89666</v>
      </c>
      <c r="F14" s="46">
        <v>69189448.466770023</v>
      </c>
      <c r="G14" s="46">
        <v>40337255.557400011</v>
      </c>
      <c r="H14" s="46">
        <v>54098587.946800008</v>
      </c>
      <c r="I14" s="46">
        <v>46762457.29033</v>
      </c>
      <c r="J14" s="46">
        <v>34319175.261750005</v>
      </c>
      <c r="K14" s="46">
        <v>75346016.403460026</v>
      </c>
      <c r="L14" s="46">
        <v>50858760.876949996</v>
      </c>
      <c r="M14" s="46">
        <v>48099032.563329995</v>
      </c>
      <c r="N14" s="46">
        <v>98770989.166690007</v>
      </c>
      <c r="O14" s="46">
        <v>49561520.337810002</v>
      </c>
      <c r="P14" s="17">
        <f>SUM(D14:O14)</f>
        <v>712314268.48695004</v>
      </c>
    </row>
    <row r="15" spans="1:16" ht="12" customHeight="1" x14ac:dyDescent="0.2">
      <c r="C15" s="1" t="s">
        <v>42</v>
      </c>
      <c r="D15" s="18">
        <v>-198813.32399999999</v>
      </c>
      <c r="E15" s="18">
        <v>-97994.982640000002</v>
      </c>
      <c r="F15" s="18">
        <v>-101897.29186</v>
      </c>
      <c r="G15" s="18">
        <v>-52991.035939999994</v>
      </c>
      <c r="H15" s="18">
        <v>-130818.7657</v>
      </c>
      <c r="I15" s="18">
        <v>-215319.06873000003</v>
      </c>
      <c r="J15" s="18">
        <v>-205633.04496999999</v>
      </c>
      <c r="K15" s="18">
        <v>-172350.68207999997</v>
      </c>
      <c r="L15" s="18">
        <v>-160713.18442999999</v>
      </c>
      <c r="M15" s="18">
        <v>-622820.70212999999</v>
      </c>
      <c r="N15" s="18">
        <v>-176052.18162000002</v>
      </c>
      <c r="O15" s="18">
        <v>883389.35568000004</v>
      </c>
      <c r="P15" s="18">
        <f>SUM(D15:O15)</f>
        <v>-1252014.9084199998</v>
      </c>
    </row>
    <row r="16" spans="1:16" ht="12" customHeight="1" x14ac:dyDescent="0.2">
      <c r="C16" s="15" t="s">
        <v>43</v>
      </c>
      <c r="D16" s="19">
        <v>65522443.042999998</v>
      </c>
      <c r="E16" s="19">
        <v>79745389.879299998</v>
      </c>
      <c r="F16" s="19">
        <v>69291345.758630022</v>
      </c>
      <c r="G16" s="19">
        <v>40390246.593340009</v>
      </c>
      <c r="H16" s="19">
        <v>54229406.712500006</v>
      </c>
      <c r="I16" s="19">
        <v>46977776.359059997</v>
      </c>
      <c r="J16" s="19">
        <v>34524808.306720003</v>
      </c>
      <c r="K16" s="19">
        <v>75518367.085540026</v>
      </c>
      <c r="L16" s="19">
        <v>51019474.061379999</v>
      </c>
      <c r="M16" s="19">
        <v>48721853.265459992</v>
      </c>
      <c r="N16" s="19">
        <v>98947041.348310009</v>
      </c>
      <c r="O16" s="19">
        <v>48678130.982130006</v>
      </c>
      <c r="P16" s="55">
        <f>P41+P66+P73+P75+P80+P83+P102+P110+P118+P135+P144+P173+P177+P181+P190</f>
        <v>713531283.39536989</v>
      </c>
    </row>
    <row r="17" spans="2:16" ht="12" customHeight="1" x14ac:dyDescent="0.2">
      <c r="C17" s="6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C18" s="1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" t="s">
        <v>44</v>
      </c>
      <c r="C19" s="1" t="s">
        <v>45</v>
      </c>
      <c r="D19" s="18">
        <v>24127181.267999999</v>
      </c>
      <c r="E19" s="18">
        <v>24258979.660979997</v>
      </c>
      <c r="F19" s="18">
        <v>28297440.236850005</v>
      </c>
      <c r="G19" s="18">
        <v>16262578.259820005</v>
      </c>
      <c r="H19" s="18">
        <v>25707140.774710007</v>
      </c>
      <c r="I19" s="18">
        <v>23995492.567779996</v>
      </c>
      <c r="J19" s="18">
        <v>21258470.772410002</v>
      </c>
      <c r="K19" s="18">
        <v>28666020.3517</v>
      </c>
      <c r="L19" s="18">
        <v>26185502.975970011</v>
      </c>
      <c r="M19" s="18">
        <v>23935959.724209998</v>
      </c>
      <c r="N19" s="18">
        <v>23072491.173160005</v>
      </c>
      <c r="O19" s="18">
        <v>29400918.702690002</v>
      </c>
      <c r="P19" s="18">
        <f t="shared" si="0"/>
        <v>295168176.46828002</v>
      </c>
    </row>
    <row r="20" spans="2:16" ht="12" customHeight="1" x14ac:dyDescent="0.2">
      <c r="B20" s="1" t="s">
        <v>46</v>
      </c>
      <c r="C20" s="1" t="s">
        <v>47</v>
      </c>
      <c r="D20" s="18">
        <v>757915.76300000004</v>
      </c>
      <c r="E20" s="18">
        <v>11049.435609999999</v>
      </c>
      <c r="F20" s="18">
        <v>18420459.25302</v>
      </c>
      <c r="G20" s="18">
        <v>-363266.47139999998</v>
      </c>
      <c r="H20" s="18">
        <v>-554061.84067999991</v>
      </c>
      <c r="I20" s="18">
        <v>-128329.56187000001</v>
      </c>
      <c r="J20" s="18">
        <v>13599.84491</v>
      </c>
      <c r="K20" s="18">
        <v>698542.84011999995</v>
      </c>
      <c r="L20" s="18">
        <v>-52360.181619999996</v>
      </c>
      <c r="M20" s="18">
        <v>2470217.1224400001</v>
      </c>
      <c r="N20" s="18">
        <v>41926131.976889998</v>
      </c>
      <c r="O20" s="18">
        <v>1726935.26935</v>
      </c>
      <c r="P20" s="18">
        <f t="shared" si="0"/>
        <v>64926833.449769996</v>
      </c>
    </row>
    <row r="21" spans="2:16" ht="12" customHeight="1" x14ac:dyDescent="0.2">
      <c r="B21" s="1" t="s">
        <v>48</v>
      </c>
      <c r="C21" s="1" t="s">
        <v>49</v>
      </c>
      <c r="D21" s="18">
        <v>15538435.388</v>
      </c>
      <c r="E21" s="18">
        <v>17894492.77578</v>
      </c>
      <c r="F21" s="18">
        <v>9384.3060499989988</v>
      </c>
      <c r="G21" s="18">
        <v>67963.576920002699</v>
      </c>
      <c r="H21" s="18">
        <v>668524.2385900002</v>
      </c>
      <c r="I21" s="18">
        <v>16203.651380000001</v>
      </c>
      <c r="J21" s="18">
        <v>25481.63625</v>
      </c>
      <c r="K21" s="18">
        <v>-2794.7457200000003</v>
      </c>
      <c r="L21" s="18">
        <v>-2464.4081099999999</v>
      </c>
      <c r="M21" s="18">
        <v>2004.7907499999999</v>
      </c>
      <c r="N21" s="18">
        <v>-18102.986290000001</v>
      </c>
      <c r="O21" s="18">
        <v>-72750.132970000006</v>
      </c>
      <c r="P21" s="18">
        <f t="shared" si="0"/>
        <v>34126378.090630002</v>
      </c>
    </row>
    <row r="22" spans="2:16" ht="12" customHeight="1" x14ac:dyDescent="0.2">
      <c r="B22" s="1" t="s">
        <v>50</v>
      </c>
      <c r="C22" s="1" t="s">
        <v>399</v>
      </c>
      <c r="D22" s="18">
        <v>560015.95700000005</v>
      </c>
      <c r="E22" s="18">
        <v>572004.40629999992</v>
      </c>
      <c r="F22" s="18">
        <v>447136.36010000005</v>
      </c>
      <c r="G22" s="18">
        <v>511527.86900000001</v>
      </c>
      <c r="H22" s="18">
        <v>428148.65869999997</v>
      </c>
      <c r="I22" s="18">
        <v>480689.90933999995</v>
      </c>
      <c r="J22" s="18">
        <v>617388.08498000004</v>
      </c>
      <c r="K22" s="18">
        <v>550309.51029999997</v>
      </c>
      <c r="L22" s="18">
        <v>556536.1213</v>
      </c>
      <c r="M22" s="18">
        <v>540882.10178999999</v>
      </c>
      <c r="N22" s="18">
        <v>582832.42139000003</v>
      </c>
      <c r="O22" s="18">
        <v>537838.82623999997</v>
      </c>
      <c r="P22" s="18">
        <f t="shared" si="0"/>
        <v>6385310.2264399994</v>
      </c>
    </row>
    <row r="23" spans="2:16" ht="12" customHeight="1" x14ac:dyDescent="0.2">
      <c r="B23" s="1" t="s">
        <v>52</v>
      </c>
      <c r="C23" s="1" t="s">
        <v>53</v>
      </c>
      <c r="D23" s="18">
        <v>14453.173000000001</v>
      </c>
      <c r="E23" s="18">
        <v>5536.6103700000003</v>
      </c>
      <c r="F23" s="18">
        <v>6897.2109</v>
      </c>
      <c r="G23" s="18">
        <v>6085.2276500000007</v>
      </c>
      <c r="H23" s="18">
        <v>5794.5506500000001</v>
      </c>
      <c r="I23" s="18">
        <v>9682.6090700000004</v>
      </c>
      <c r="J23" s="18">
        <v>7533.15924</v>
      </c>
      <c r="K23" s="18">
        <v>5370.1978399999998</v>
      </c>
      <c r="L23" s="18">
        <v>3292.4427299999998</v>
      </c>
      <c r="M23" s="18">
        <v>10997.00446</v>
      </c>
      <c r="N23" s="18">
        <v>88264.781129999988</v>
      </c>
      <c r="O23" s="18">
        <v>13337.833559999999</v>
      </c>
      <c r="P23" s="18">
        <f t="shared" si="0"/>
        <v>177244.80059999999</v>
      </c>
    </row>
    <row r="24" spans="2:16" ht="12" customHeight="1" x14ac:dyDescent="0.2">
      <c r="C24" s="1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" t="s">
        <v>55</v>
      </c>
      <c r="C25" s="1" t="s">
        <v>56</v>
      </c>
      <c r="D25" s="18">
        <v>14775485.812999999</v>
      </c>
      <c r="E25" s="18">
        <v>29251186.366699997</v>
      </c>
      <c r="F25" s="18">
        <v>13481479.90729</v>
      </c>
      <c r="G25" s="18">
        <v>13220336.419820003</v>
      </c>
      <c r="H25" s="18">
        <v>19729180.037610002</v>
      </c>
      <c r="I25" s="18">
        <v>13131139.548629999</v>
      </c>
      <c r="J25" s="18">
        <v>2884954.3495800002</v>
      </c>
      <c r="K25" s="18">
        <v>38842179.866660006</v>
      </c>
      <c r="L25" s="18">
        <v>13765632.636909997</v>
      </c>
      <c r="M25" s="18">
        <v>13415056.731640002</v>
      </c>
      <c r="N25" s="18">
        <v>24986014.758790001</v>
      </c>
      <c r="O25" s="18">
        <v>8055980.2935800012</v>
      </c>
      <c r="P25" s="18">
        <f t="shared" si="0"/>
        <v>205538626.73021001</v>
      </c>
    </row>
    <row r="26" spans="2:16" ht="12" customHeight="1" x14ac:dyDescent="0.2">
      <c r="B26" s="1" t="s">
        <v>57</v>
      </c>
      <c r="C26" s="1" t="s">
        <v>58</v>
      </c>
      <c r="D26" s="18">
        <v>3296328.2349999999</v>
      </c>
      <c r="E26" s="18">
        <v>2476687.67295</v>
      </c>
      <c r="F26" s="18">
        <v>3343842.5663800002</v>
      </c>
      <c r="G26" s="18">
        <v>3583581.1000799998</v>
      </c>
      <c r="H26" s="18">
        <v>2669290.3104699999</v>
      </c>
      <c r="I26" s="18">
        <v>3272713.1175700002</v>
      </c>
      <c r="J26" s="18">
        <v>2963866.8538299999</v>
      </c>
      <c r="K26" s="18">
        <v>1354545.0543399998</v>
      </c>
      <c r="L26" s="18">
        <v>2952065.2193200001</v>
      </c>
      <c r="M26" s="18">
        <v>2819429.17527</v>
      </c>
      <c r="N26" s="18">
        <v>2112869.9073999999</v>
      </c>
      <c r="O26" s="18">
        <v>3540062.6592800003</v>
      </c>
      <c r="P26" s="18">
        <f t="shared" si="0"/>
        <v>34385281.871890001</v>
      </c>
    </row>
    <row r="27" spans="2:16" ht="12" customHeight="1" x14ac:dyDescent="0.2">
      <c r="B27" s="1" t="s">
        <v>59</v>
      </c>
      <c r="C27" s="1" t="s">
        <v>60</v>
      </c>
      <c r="D27" s="18">
        <v>2587522.0890000002</v>
      </c>
      <c r="E27" s="18">
        <v>2959530.0857600002</v>
      </c>
      <c r="F27" s="18">
        <v>2493223.9139099997</v>
      </c>
      <c r="G27" s="18">
        <v>3162968.0488700001</v>
      </c>
      <c r="H27" s="18">
        <v>2647230.3087199996</v>
      </c>
      <c r="I27" s="18">
        <v>2975895.0578699997</v>
      </c>
      <c r="J27" s="18">
        <v>3003066.28058</v>
      </c>
      <c r="K27" s="18">
        <v>2414824.76676</v>
      </c>
      <c r="L27" s="18">
        <v>2479259.0757600004</v>
      </c>
      <c r="M27" s="18">
        <v>1854869.16591</v>
      </c>
      <c r="N27" s="18">
        <v>3035246.9449200002</v>
      </c>
      <c r="O27" s="18">
        <v>2840124.4781599999</v>
      </c>
      <c r="P27" s="18">
        <f t="shared" si="0"/>
        <v>32453760.216220003</v>
      </c>
    </row>
    <row r="28" spans="2:16" ht="12" customHeight="1" x14ac:dyDescent="0.2">
      <c r="B28" s="1" t="s">
        <v>61</v>
      </c>
      <c r="C28" s="1" t="s">
        <v>62</v>
      </c>
      <c r="D28" s="18">
        <v>952868.62399999995</v>
      </c>
      <c r="E28" s="18">
        <v>434593.51425999997</v>
      </c>
      <c r="F28" s="18">
        <v>501075.58923000004</v>
      </c>
      <c r="G28" s="18">
        <v>971561.63205999997</v>
      </c>
      <c r="H28" s="18">
        <v>448295.53657999996</v>
      </c>
      <c r="I28" s="18">
        <v>535740.27819999994</v>
      </c>
      <c r="J28" s="18">
        <v>1005083.68942</v>
      </c>
      <c r="K28" s="18">
        <v>368876.0723</v>
      </c>
      <c r="L28" s="18">
        <v>519456.55385000003</v>
      </c>
      <c r="M28" s="18">
        <v>736032.22548999998</v>
      </c>
      <c r="N28" s="18">
        <v>352822.25506</v>
      </c>
      <c r="O28" s="18">
        <v>576710.28977000003</v>
      </c>
      <c r="P28" s="18">
        <f t="shared" si="0"/>
        <v>7403116.2602200005</v>
      </c>
    </row>
    <row r="29" spans="2:16" ht="12" customHeight="1" x14ac:dyDescent="0.2">
      <c r="B29" s="1" t="s">
        <v>63</v>
      </c>
      <c r="C29" s="1" t="s">
        <v>64</v>
      </c>
      <c r="D29" s="18">
        <v>185587.08</v>
      </c>
      <c r="E29" s="18">
        <v>159186.875</v>
      </c>
      <c r="F29" s="18">
        <v>195612.00271</v>
      </c>
      <c r="G29" s="18">
        <v>147207.47205000001</v>
      </c>
      <c r="H29" s="18">
        <v>157025.35256</v>
      </c>
      <c r="I29" s="18">
        <v>158278.54883000001</v>
      </c>
      <c r="J29" s="18">
        <v>145198.69440000001</v>
      </c>
      <c r="K29" s="18">
        <v>150629.02999000001</v>
      </c>
      <c r="L29" s="18">
        <v>212232.99100000001</v>
      </c>
      <c r="M29" s="18">
        <v>150512.49299999999</v>
      </c>
      <c r="N29" s="18">
        <v>188551.27192</v>
      </c>
      <c r="O29" s="18">
        <v>162917.64807</v>
      </c>
      <c r="P29" s="18">
        <f t="shared" si="0"/>
        <v>2012939.4595299996</v>
      </c>
    </row>
    <row r="30" spans="2:16" ht="12" customHeight="1" x14ac:dyDescent="0.2">
      <c r="B30" s="1" t="s">
        <v>65</v>
      </c>
      <c r="C30" s="1" t="s">
        <v>66</v>
      </c>
      <c r="D30" s="18">
        <v>1379274.638</v>
      </c>
      <c r="E30" s="18">
        <v>928290.27635000006</v>
      </c>
      <c r="F30" s="18">
        <v>1190411.15769</v>
      </c>
      <c r="G30" s="18">
        <v>1300057.8500599999</v>
      </c>
      <c r="H30" s="18">
        <v>1341872.99609</v>
      </c>
      <c r="I30" s="18">
        <v>1349567.6578599999</v>
      </c>
      <c r="J30" s="18">
        <v>1204199.0366</v>
      </c>
      <c r="K30" s="18">
        <v>1226647.7720999999</v>
      </c>
      <c r="L30" s="18">
        <v>1238804.6239</v>
      </c>
      <c r="M30" s="18">
        <v>1206499.8827799999</v>
      </c>
      <c r="N30" s="18">
        <v>1548073.51859</v>
      </c>
      <c r="O30" s="18">
        <v>955418.05395000009</v>
      </c>
      <c r="P30" s="18">
        <f t="shared" si="0"/>
        <v>14869117.46397</v>
      </c>
    </row>
    <row r="31" spans="2:16" ht="12" customHeight="1" x14ac:dyDescent="0.2">
      <c r="C31" s="1" t="s">
        <v>67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" t="s">
        <v>68</v>
      </c>
      <c r="C32" t="s">
        <v>69</v>
      </c>
      <c r="D32" s="18">
        <v>1169965.9040000001</v>
      </c>
      <c r="E32" s="18">
        <v>468838.99400000001</v>
      </c>
      <c r="F32" s="18">
        <v>524228.43900000001</v>
      </c>
      <c r="G32" s="18">
        <v>930626.29885999998</v>
      </c>
      <c r="H32" s="18">
        <v>546159.29426999995</v>
      </c>
      <c r="I32" s="18">
        <v>741229.71672000003</v>
      </c>
      <c r="J32" s="18">
        <v>947467.15</v>
      </c>
      <c r="K32" s="18">
        <v>730764.33351000003</v>
      </c>
      <c r="L32" s="18">
        <v>577842.86309</v>
      </c>
      <c r="M32" s="18">
        <v>806596.44484000001</v>
      </c>
      <c r="N32" s="18">
        <v>521773.08175999997</v>
      </c>
      <c r="O32" s="18">
        <v>474788.09664</v>
      </c>
      <c r="P32" s="18">
        <f t="shared" si="0"/>
        <v>8440280.6166900005</v>
      </c>
    </row>
    <row r="33" spans="1:16" ht="12" customHeight="1" x14ac:dyDescent="0.2">
      <c r="C33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ht="12" customHeight="1" x14ac:dyDescent="0.2">
      <c r="B34" t="s">
        <v>71</v>
      </c>
      <c r="C34" t="s">
        <v>72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409200.875</v>
      </c>
      <c r="M34" s="18">
        <v>0</v>
      </c>
      <c r="N34" s="18">
        <v>0</v>
      </c>
      <c r="O34" s="18">
        <v>0</v>
      </c>
      <c r="P34" s="18">
        <f t="shared" si="0"/>
        <v>409200.875</v>
      </c>
    </row>
    <row r="35" spans="1:16" ht="12" customHeight="1" x14ac:dyDescent="0.2">
      <c r="C35" s="1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ht="12" customHeight="1" x14ac:dyDescent="0.2">
      <c r="B36" s="1" t="s">
        <v>74</v>
      </c>
      <c r="C36" s="1" t="s">
        <v>75</v>
      </c>
      <c r="D36" s="18">
        <v>-21404.213</v>
      </c>
      <c r="E36" s="18">
        <v>227018.22260000004</v>
      </c>
      <c r="F36" s="18">
        <v>278257.52364000003</v>
      </c>
      <c r="G36" s="18">
        <v>536028.27361000003</v>
      </c>
      <c r="H36" s="18">
        <v>303987.72852999996</v>
      </c>
      <c r="I36" s="18">
        <v>224154.18894999998</v>
      </c>
      <c r="J36" s="18">
        <v>242865.70954999997</v>
      </c>
      <c r="K36" s="18">
        <v>340101.35356000002</v>
      </c>
      <c r="L36" s="18">
        <v>2013759.0878500002</v>
      </c>
      <c r="M36" s="18">
        <v>149975.70074999999</v>
      </c>
      <c r="N36" s="18">
        <v>374020.06196999998</v>
      </c>
      <c r="O36" s="18">
        <v>1349238.3194899999</v>
      </c>
      <c r="P36" s="18">
        <f>SUM(D36:O36)</f>
        <v>6018001.9575000005</v>
      </c>
    </row>
    <row r="37" spans="1:16" ht="12" customHeight="1" thickBot="1" x14ac:dyDescent="0.25">
      <c r="B37" s="20" t="s">
        <v>370</v>
      </c>
      <c r="C37" s="21" t="s">
        <v>341</v>
      </c>
      <c r="D37" s="22">
        <v>62033120.061999999</v>
      </c>
      <c r="E37" s="22">
        <v>79453202.217010006</v>
      </c>
      <c r="F37" s="22">
        <v>68997925.598410025</v>
      </c>
      <c r="G37" s="22">
        <v>37045783.930740014</v>
      </c>
      <c r="H37" s="22">
        <v>53909003.984180011</v>
      </c>
      <c r="I37" s="22">
        <v>46570444.094350003</v>
      </c>
      <c r="J37" s="22">
        <v>30929380.305570006</v>
      </c>
      <c r="K37" s="22">
        <v>75264502.064110026</v>
      </c>
      <c r="L37" s="22">
        <v>50665295.755119994</v>
      </c>
      <c r="M37" s="22">
        <v>44801065.609579995</v>
      </c>
      <c r="N37" s="22">
        <v>98572067.953350008</v>
      </c>
      <c r="O37" s="22">
        <v>49359772.318720005</v>
      </c>
      <c r="P37" s="22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41" t="s">
        <v>77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78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4" t="s">
        <v>44</v>
      </c>
      <c r="C41" s="24" t="s">
        <v>79</v>
      </c>
      <c r="D41" s="25">
        <v>24127181.267999999</v>
      </c>
      <c r="E41" s="25">
        <v>24258979.660979997</v>
      </c>
      <c r="F41" s="25">
        <v>28297440.236850005</v>
      </c>
      <c r="G41" s="25">
        <v>16262578.259820005</v>
      </c>
      <c r="H41" s="25">
        <v>25707140.774710007</v>
      </c>
      <c r="I41" s="25">
        <v>23995492.567779996</v>
      </c>
      <c r="J41" s="25">
        <v>21258470.772410002</v>
      </c>
      <c r="K41" s="25">
        <v>28666020.3517</v>
      </c>
      <c r="L41" s="25">
        <v>26185502.975970011</v>
      </c>
      <c r="M41" s="25">
        <v>23935959.724209998</v>
      </c>
      <c r="N41" s="25">
        <v>23072491.173160005</v>
      </c>
      <c r="O41" s="25">
        <v>29400918.702690002</v>
      </c>
      <c r="P41" s="25">
        <f t="shared" si="0"/>
        <v>295168176.46828002</v>
      </c>
    </row>
    <row r="42" spans="1:16" ht="12" customHeight="1" x14ac:dyDescent="0.2">
      <c r="B42" s="1" t="s">
        <v>80</v>
      </c>
      <c r="C42" s="23" t="s">
        <v>81</v>
      </c>
      <c r="D42" s="26">
        <v>23759727.228</v>
      </c>
      <c r="E42" s="26">
        <v>23963472.162449997</v>
      </c>
      <c r="F42" s="26">
        <v>27816762.988520004</v>
      </c>
      <c r="G42" s="26">
        <v>15916752.689740006</v>
      </c>
      <c r="H42" s="26">
        <v>25353520.031880006</v>
      </c>
      <c r="I42" s="26">
        <v>23570883.718689993</v>
      </c>
      <c r="J42" s="26">
        <v>21026372.13428</v>
      </c>
      <c r="K42" s="26">
        <v>28350392.401150003</v>
      </c>
      <c r="L42" s="26">
        <v>25738636.836320013</v>
      </c>
      <c r="M42" s="26">
        <v>23547241.817680001</v>
      </c>
      <c r="N42" s="26">
        <v>22684385.910510004</v>
      </c>
      <c r="O42" s="26">
        <v>29072278.041590005</v>
      </c>
      <c r="P42" s="26">
        <f t="shared" si="0"/>
        <v>290800425.96081001</v>
      </c>
    </row>
    <row r="43" spans="1:16" ht="12" customHeight="1" x14ac:dyDescent="0.2">
      <c r="B43" s="1" t="s">
        <v>82</v>
      </c>
      <c r="C43" s="1" t="s">
        <v>342</v>
      </c>
      <c r="D43" s="27">
        <v>44717315.82</v>
      </c>
      <c r="E43" s="27">
        <v>44859212.254560001</v>
      </c>
      <c r="F43" s="27">
        <v>48681993.262790002</v>
      </c>
      <c r="G43" s="27">
        <v>36688734.187230006</v>
      </c>
      <c r="H43" s="27">
        <v>46186559.991840005</v>
      </c>
      <c r="I43" s="27">
        <v>44442988.468689993</v>
      </c>
      <c r="J43" s="27">
        <v>41904741.367549993</v>
      </c>
      <c r="K43" s="27">
        <v>49268382.75914</v>
      </c>
      <c r="L43" s="27">
        <v>47343375.479890011</v>
      </c>
      <c r="M43" s="27">
        <v>44547995.434500001</v>
      </c>
      <c r="N43" s="27">
        <v>43595466.956190005</v>
      </c>
      <c r="O43" s="27">
        <v>49276943.189490005</v>
      </c>
      <c r="P43" s="27">
        <f t="shared" si="0"/>
        <v>541513709.17186999</v>
      </c>
    </row>
    <row r="44" spans="1:16" ht="12" customHeight="1" x14ac:dyDescent="0.2">
      <c r="C44" s="6" t="s">
        <v>343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12" customHeight="1" x14ac:dyDescent="0.2">
      <c r="A45" s="7"/>
      <c r="C45" s="6" t="s">
        <v>400</v>
      </c>
      <c r="D45" s="27">
        <v>32611929.103999998</v>
      </c>
      <c r="E45" s="27">
        <v>32064463.418850001</v>
      </c>
      <c r="F45" s="27">
        <v>33021829.221349999</v>
      </c>
      <c r="G45" s="27">
        <v>35850448.919890001</v>
      </c>
      <c r="H45" s="27">
        <v>33732863.409340002</v>
      </c>
      <c r="I45" s="27">
        <v>33476269.487439997</v>
      </c>
      <c r="J45" s="27">
        <v>31853308.198860001</v>
      </c>
      <c r="K45" s="27">
        <v>31031208.54456</v>
      </c>
      <c r="L45" s="27">
        <v>32426463.589890003</v>
      </c>
      <c r="M45" s="27">
        <v>32331121.385049999</v>
      </c>
      <c r="N45" s="27">
        <v>34286593.925919995</v>
      </c>
      <c r="O45" s="27">
        <v>33683572.370140001</v>
      </c>
      <c r="P45" s="27">
        <f t="shared" si="0"/>
        <v>396370071.57529002</v>
      </c>
    </row>
    <row r="46" spans="1:16" ht="12" customHeight="1" x14ac:dyDescent="0.2">
      <c r="C46" s="6" t="s">
        <v>86</v>
      </c>
      <c r="D46" s="27">
        <v>5490789.3159999996</v>
      </c>
      <c r="E46" s="27">
        <v>6378277.4876899999</v>
      </c>
      <c r="F46" s="27">
        <v>6576495.5789999999</v>
      </c>
      <c r="G46" s="27">
        <v>7175928.15319</v>
      </c>
      <c r="H46" s="27">
        <v>6733721.3885900006</v>
      </c>
      <c r="I46" s="27">
        <v>6691984.6422799993</v>
      </c>
      <c r="J46" s="27">
        <v>6311513.2651300002</v>
      </c>
      <c r="K46" s="27">
        <v>6141320.1727999998</v>
      </c>
      <c r="L46" s="27">
        <v>6458785.3030000003</v>
      </c>
      <c r="M46" s="27">
        <v>6445720.1916000005</v>
      </c>
      <c r="N46" s="27">
        <v>7514858.7331699999</v>
      </c>
      <c r="O46" s="27">
        <v>6913003.3452300001</v>
      </c>
      <c r="P46" s="27">
        <f t="shared" si="0"/>
        <v>78832397.577679992</v>
      </c>
    </row>
    <row r="47" spans="1:16" ht="12" customHeight="1" x14ac:dyDescent="0.2">
      <c r="C47" s="6" t="s">
        <v>87</v>
      </c>
      <c r="D47" s="27">
        <v>4566.5209999999997</v>
      </c>
      <c r="E47" s="27">
        <v>1188.8009999999999</v>
      </c>
      <c r="F47" s="27">
        <v>275094.49200000003</v>
      </c>
      <c r="G47" s="27">
        <v>64810.516000000003</v>
      </c>
      <c r="H47" s="27">
        <v>4097.5119999999997</v>
      </c>
      <c r="I47" s="27">
        <v>4097.2939999999999</v>
      </c>
      <c r="J47" s="27">
        <v>1448.415</v>
      </c>
      <c r="K47" s="27">
        <v>7424263.892</v>
      </c>
      <c r="L47" s="27">
        <v>2377937.196</v>
      </c>
      <c r="M47" s="27">
        <v>6472.8459999999995</v>
      </c>
      <c r="N47" s="27">
        <v>1870.018</v>
      </c>
      <c r="O47" s="27">
        <v>1485.8530000000001</v>
      </c>
      <c r="P47" s="27">
        <f t="shared" si="0"/>
        <v>10167333.356000001</v>
      </c>
    </row>
    <row r="48" spans="1:16" ht="12" customHeight="1" x14ac:dyDescent="0.2">
      <c r="C48" s="6" t="s">
        <v>88</v>
      </c>
      <c r="D48" s="27">
        <v>973774.97400000005</v>
      </c>
      <c r="E48" s="27">
        <v>2262882.4308500001</v>
      </c>
      <c r="F48" s="27">
        <v>2938723.7270399998</v>
      </c>
      <c r="G48" s="27">
        <v>6096971.8163799997</v>
      </c>
      <c r="H48" s="27">
        <v>2447215.1895500002</v>
      </c>
      <c r="I48" s="27">
        <v>1499569.5856700002</v>
      </c>
      <c r="J48" s="27">
        <v>360081.31987000001</v>
      </c>
      <c r="K48" s="27">
        <v>397992.61855999997</v>
      </c>
      <c r="L48" s="27">
        <v>1872298.60788</v>
      </c>
      <c r="M48" s="27">
        <v>563965.14029999997</v>
      </c>
      <c r="N48" s="27">
        <v>-2596953.2887600004</v>
      </c>
      <c r="O48" s="27">
        <v>581037.00190000003</v>
      </c>
      <c r="P48" s="27">
        <f t="shared" si="0"/>
        <v>17397559.123240001</v>
      </c>
    </row>
    <row r="49" spans="2:16" ht="12" customHeight="1" x14ac:dyDescent="0.2">
      <c r="C49" s="6" t="s">
        <v>401</v>
      </c>
      <c r="D49" s="27">
        <v>-30959.370999999999</v>
      </c>
      <c r="E49" s="27">
        <v>-4067.886</v>
      </c>
      <c r="F49" s="27">
        <v>-4048.9090000000001</v>
      </c>
      <c r="G49" s="27">
        <v>-2630.6610000000001</v>
      </c>
      <c r="H49" s="27">
        <v>-10736.28</v>
      </c>
      <c r="I49" s="27">
        <v>-45376.641000000003</v>
      </c>
      <c r="J49" s="27">
        <v>-8471.4760000000006</v>
      </c>
      <c r="K49" s="27">
        <v>-8935.0969999999998</v>
      </c>
      <c r="L49" s="27">
        <v>-9184.1270000000004</v>
      </c>
      <c r="M49" s="27">
        <v>-24246.038</v>
      </c>
      <c r="N49" s="27">
        <v>-17738.925999999999</v>
      </c>
      <c r="O49" s="27">
        <v>-29871.469000000001</v>
      </c>
      <c r="P49" s="27">
        <f t="shared" si="0"/>
        <v>-196266.88099999999</v>
      </c>
    </row>
    <row r="50" spans="2:16" ht="12" customHeight="1" x14ac:dyDescent="0.2">
      <c r="C50" s="6" t="s">
        <v>90</v>
      </c>
      <c r="D50" s="27">
        <v>2147618.2510000002</v>
      </c>
      <c r="E50" s="27">
        <v>2183946.6209999998</v>
      </c>
      <c r="F50" s="27">
        <v>2205449.2259999998</v>
      </c>
      <c r="G50" s="27">
        <v>2072812.1839999999</v>
      </c>
      <c r="H50" s="27">
        <v>2219041.4049999998</v>
      </c>
      <c r="I50" s="27">
        <v>-25865.706999999999</v>
      </c>
      <c r="J50" s="27">
        <v>2456594.1430000002</v>
      </c>
      <c r="K50" s="27">
        <v>2490497.1529999999</v>
      </c>
      <c r="L50" s="27">
        <v>2933095.452</v>
      </c>
      <c r="M50" s="27">
        <v>2987583.7910000002</v>
      </c>
      <c r="N50" s="27">
        <v>2798100.665</v>
      </c>
      <c r="O50" s="27">
        <v>-71721.047999999995</v>
      </c>
      <c r="P50" s="27">
        <f t="shared" si="0"/>
        <v>24397152.136</v>
      </c>
    </row>
    <row r="51" spans="2:16" ht="12" customHeight="1" x14ac:dyDescent="0.2">
      <c r="C51" s="6" t="s">
        <v>91</v>
      </c>
      <c r="D51" s="27">
        <v>2132934.0860000001</v>
      </c>
      <c r="E51" s="27">
        <v>411552.88799999998</v>
      </c>
      <c r="F51" s="27">
        <v>2157369.5290000001</v>
      </c>
      <c r="G51" s="27">
        <v>1193023.39579</v>
      </c>
      <c r="H51" s="27">
        <v>1329037.60521</v>
      </c>
      <c r="I51" s="27">
        <v>3035863.2680000002</v>
      </c>
      <c r="J51" s="27">
        <v>1959568.622</v>
      </c>
      <c r="K51" s="27">
        <v>82767.365000000005</v>
      </c>
      <c r="L51" s="27">
        <v>196408.47399999999</v>
      </c>
      <c r="M51" s="27">
        <v>349795.38699999999</v>
      </c>
      <c r="N51" s="27">
        <v>381774.67</v>
      </c>
      <c r="O51" s="27">
        <v>7054165.3080000002</v>
      </c>
      <c r="P51" s="27">
        <f t="shared" si="0"/>
        <v>20284260.597999997</v>
      </c>
    </row>
    <row r="52" spans="2:16" ht="12" customHeight="1" x14ac:dyDescent="0.2">
      <c r="C52" s="6" t="s">
        <v>92</v>
      </c>
      <c r="D52" s="27">
        <v>595983.30099999998</v>
      </c>
      <c r="E52" s="27">
        <v>458319.50861999998</v>
      </c>
      <c r="F52" s="27">
        <v>390595.09736999997</v>
      </c>
      <c r="G52" s="27">
        <v>370302.60016000003</v>
      </c>
      <c r="H52" s="27">
        <v>289009.20464000001</v>
      </c>
      <c r="I52" s="27">
        <v>224495.33103999999</v>
      </c>
      <c r="J52" s="27">
        <v>227699.34061000001</v>
      </c>
      <c r="K52" s="27">
        <v>1138401.1870799998</v>
      </c>
      <c r="L52" s="27">
        <v>1118628.69817</v>
      </c>
      <c r="M52" s="27">
        <v>1191943.8032200001</v>
      </c>
      <c r="N52" s="27">
        <v>333876.55709000002</v>
      </c>
      <c r="O52" s="27">
        <v>285645.25868999999</v>
      </c>
      <c r="P52" s="27">
        <f t="shared" si="0"/>
        <v>6624899.8876899993</v>
      </c>
    </row>
    <row r="53" spans="2:16" ht="12" customHeight="1" x14ac:dyDescent="0.2">
      <c r="C53" s="6" t="s">
        <v>93</v>
      </c>
      <c r="D53" s="27">
        <v>-286908.68800000002</v>
      </c>
      <c r="E53" s="27">
        <v>-80737.190100000007</v>
      </c>
      <c r="F53" s="27">
        <v>-147773.38148000001</v>
      </c>
      <c r="G53" s="27">
        <v>-17145475.0614</v>
      </c>
      <c r="H53" s="27">
        <v>-1759706.7848899998</v>
      </c>
      <c r="I53" s="27">
        <v>-1571983.5036899999</v>
      </c>
      <c r="J53" s="27">
        <v>-2407377.82589</v>
      </c>
      <c r="K53" s="27">
        <v>-536625.99132999987</v>
      </c>
      <c r="L53" s="27">
        <v>-1168153.2315400001</v>
      </c>
      <c r="M53" s="27">
        <v>-361438.56148000003</v>
      </c>
      <c r="N53" s="27">
        <v>-274387.23048999999</v>
      </c>
      <c r="O53" s="27">
        <v>-207614.62691999998</v>
      </c>
      <c r="P53" s="27">
        <f t="shared" si="0"/>
        <v>-25948182.077210002</v>
      </c>
    </row>
    <row r="54" spans="2:16" ht="12" customHeight="1" x14ac:dyDescent="0.2">
      <c r="C54" s="6" t="s">
        <v>94</v>
      </c>
      <c r="D54" s="27">
        <v>362150.09299999999</v>
      </c>
      <c r="E54" s="27">
        <v>362755.41600000003</v>
      </c>
      <c r="F54" s="27">
        <v>362559.59700000001</v>
      </c>
      <c r="G54" s="27">
        <v>361614.06400000001</v>
      </c>
      <c r="H54" s="27">
        <v>361223.59600000002</v>
      </c>
      <c r="I54" s="27">
        <v>361063.59299999999</v>
      </c>
      <c r="J54" s="27">
        <v>360853.28899999999</v>
      </c>
      <c r="K54" s="27">
        <v>360383.17700000003</v>
      </c>
      <c r="L54" s="27">
        <v>359124.03</v>
      </c>
      <c r="M54" s="27">
        <v>358759.47499999998</v>
      </c>
      <c r="N54" s="27">
        <v>357739.30499999999</v>
      </c>
      <c r="O54" s="27">
        <v>356104.54800000001</v>
      </c>
      <c r="P54" s="27">
        <f t="shared" si="0"/>
        <v>4324330.1830000011</v>
      </c>
    </row>
    <row r="55" spans="2:16" ht="12" customHeight="1" x14ac:dyDescent="0.2">
      <c r="C55" s="6" t="s">
        <v>95</v>
      </c>
      <c r="D55" s="27">
        <v>566076.07200000004</v>
      </c>
      <c r="E55" s="27">
        <v>647151.11138000002</v>
      </c>
      <c r="F55" s="27">
        <v>726975.01751999999</v>
      </c>
      <c r="G55" s="27">
        <v>572752.3787</v>
      </c>
      <c r="H55" s="27">
        <v>650961.03500000003</v>
      </c>
      <c r="I55" s="27">
        <v>727357.71684999997</v>
      </c>
      <c r="J55" s="27">
        <v>634351.58700000006</v>
      </c>
      <c r="K55" s="27">
        <v>595323.97</v>
      </c>
      <c r="L55" s="27">
        <v>650739.68999999994</v>
      </c>
      <c r="M55" s="27">
        <v>655149.86600000004</v>
      </c>
      <c r="N55" s="27">
        <v>749863.40599999996</v>
      </c>
      <c r="O55" s="27">
        <v>684669.68799999997</v>
      </c>
      <c r="P55" s="27">
        <f>SUM(D55:O55)</f>
        <v>7861371.5384499999</v>
      </c>
    </row>
    <row r="56" spans="2:16" ht="12" customHeight="1" x14ac:dyDescent="0.2">
      <c r="C56" s="6" t="s">
        <v>98</v>
      </c>
      <c r="D56" s="27">
        <v>149362.16200000001</v>
      </c>
      <c r="E56" s="27">
        <v>173479.64726999999</v>
      </c>
      <c r="F56" s="27">
        <v>178724.06698999999</v>
      </c>
      <c r="G56" s="27">
        <v>78175.881520000024</v>
      </c>
      <c r="H56" s="27">
        <v>189832.71140000003</v>
      </c>
      <c r="I56" s="27">
        <v>65513.402099999978</v>
      </c>
      <c r="J56" s="27">
        <v>155172.48897000006</v>
      </c>
      <c r="K56" s="27">
        <v>151785.76746999999</v>
      </c>
      <c r="L56" s="27">
        <v>127231.79748999998</v>
      </c>
      <c r="M56" s="27">
        <v>43168.148809999984</v>
      </c>
      <c r="N56" s="27">
        <v>59869.121260000007</v>
      </c>
      <c r="O56" s="27">
        <v>26466.960450000002</v>
      </c>
      <c r="P56" s="27">
        <f t="shared" si="0"/>
        <v>1398782.1557299998</v>
      </c>
    </row>
    <row r="57" spans="2:16" ht="12" customHeight="1" x14ac:dyDescent="0.2">
      <c r="B57" s="1" t="s">
        <v>99</v>
      </c>
      <c r="C57" s="1" t="s">
        <v>344</v>
      </c>
      <c r="D57" s="27">
        <v>-165626.307</v>
      </c>
      <c r="E57" s="27">
        <v>-103172.48411</v>
      </c>
      <c r="F57" s="27">
        <v>-72858.328450000001</v>
      </c>
      <c r="G57" s="27">
        <v>-29690.056489999999</v>
      </c>
      <c r="H57" s="27">
        <v>-91138.986959999995</v>
      </c>
      <c r="I57" s="27">
        <v>-126963.78</v>
      </c>
      <c r="J57" s="27">
        <v>-136838.56727</v>
      </c>
      <c r="K57" s="27">
        <v>-176929.80399000001</v>
      </c>
      <c r="L57" s="27">
        <v>-210260.27122999998</v>
      </c>
      <c r="M57" s="27">
        <v>-261316.76481999998</v>
      </c>
      <c r="N57" s="27">
        <v>-172664.36368000001</v>
      </c>
      <c r="O57" s="27">
        <v>532117.22510000004</v>
      </c>
      <c r="P57" s="27">
        <f t="shared" si="0"/>
        <v>-1015342.4888999999</v>
      </c>
    </row>
    <row r="58" spans="2:16" ht="12" customHeight="1" x14ac:dyDescent="0.2">
      <c r="B58" s="1" t="s">
        <v>101</v>
      </c>
      <c r="C58" s="1" t="s">
        <v>345</v>
      </c>
      <c r="D58" s="27">
        <v>-362150.09299999999</v>
      </c>
      <c r="E58" s="27">
        <v>-362755.41600000003</v>
      </c>
      <c r="F58" s="27">
        <v>-362559.59700000001</v>
      </c>
      <c r="G58" s="27">
        <v>-361614.06400000001</v>
      </c>
      <c r="H58" s="27">
        <v>-361223.59600000002</v>
      </c>
      <c r="I58" s="27">
        <v>-361063.59299999999</v>
      </c>
      <c r="J58" s="27">
        <v>-360853.28899999999</v>
      </c>
      <c r="K58" s="27">
        <v>-360383.17700000003</v>
      </c>
      <c r="L58" s="27">
        <v>-359124.03</v>
      </c>
      <c r="M58" s="27">
        <v>-358759.47499999998</v>
      </c>
      <c r="N58" s="27">
        <v>-357739.30499999999</v>
      </c>
      <c r="O58" s="27">
        <v>-356104.54800000001</v>
      </c>
      <c r="P58" s="27">
        <f t="shared" si="0"/>
        <v>-4324330.1830000011</v>
      </c>
    </row>
    <row r="59" spans="2:16" ht="12" customHeight="1" x14ac:dyDescent="0.2">
      <c r="B59" s="1" t="s">
        <v>103</v>
      </c>
      <c r="C59" s="1" t="s">
        <v>346</v>
      </c>
      <c r="D59" s="27">
        <v>-20429812.192000002</v>
      </c>
      <c r="E59" s="27">
        <v>-20429812.192000002</v>
      </c>
      <c r="F59" s="27">
        <v>-20429812.348820001</v>
      </c>
      <c r="G59" s="27">
        <v>-20380677.377</v>
      </c>
      <c r="H59" s="27">
        <v>-20380677.377</v>
      </c>
      <c r="I59" s="27">
        <v>-20380677.377</v>
      </c>
      <c r="J59" s="27">
        <v>-20380677.377</v>
      </c>
      <c r="K59" s="27">
        <v>-20380677.377</v>
      </c>
      <c r="L59" s="27">
        <v>-20380677.377</v>
      </c>
      <c r="M59" s="27">
        <v>-20380677.377</v>
      </c>
      <c r="N59" s="27">
        <v>-20380677.377</v>
      </c>
      <c r="O59" s="27">
        <v>-20380677.824999999</v>
      </c>
      <c r="P59" s="27">
        <f t="shared" si="0"/>
        <v>-244715533.57382002</v>
      </c>
    </row>
    <row r="60" spans="2:16" ht="12" customHeight="1" x14ac:dyDescent="0.2">
      <c r="B60" s="1" t="s">
        <v>105</v>
      </c>
      <c r="C60" s="1" t="s">
        <v>347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-654676.96534</v>
      </c>
      <c r="M60" s="27">
        <v>0</v>
      </c>
      <c r="N60" s="27">
        <v>0</v>
      </c>
      <c r="O60" s="27">
        <v>0</v>
      </c>
      <c r="P60" s="27">
        <f t="shared" si="0"/>
        <v>-654676.96534</v>
      </c>
    </row>
    <row r="61" spans="2:16" ht="12" customHeight="1" x14ac:dyDescent="0.2">
      <c r="B61" s="1" t="s">
        <v>107</v>
      </c>
      <c r="C61" s="1" t="s">
        <v>348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-3400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f t="shared" si="0"/>
        <v>-3400</v>
      </c>
    </row>
    <row r="62" spans="2:16" ht="12" customHeight="1" thickBot="1" x14ac:dyDescent="0.25">
      <c r="B62" s="29" t="s">
        <v>109</v>
      </c>
      <c r="C62" s="34" t="s">
        <v>110</v>
      </c>
      <c r="D62" s="51">
        <v>367454.04</v>
      </c>
      <c r="E62" s="51">
        <v>295507.49852999998</v>
      </c>
      <c r="F62" s="51">
        <v>480677.24832999997</v>
      </c>
      <c r="G62" s="51">
        <v>345825.57007999998</v>
      </c>
      <c r="H62" s="51">
        <v>353620.74283</v>
      </c>
      <c r="I62" s="51">
        <v>424608.84908999997</v>
      </c>
      <c r="J62" s="51">
        <v>232098.63813000001</v>
      </c>
      <c r="K62" s="51">
        <v>315627.95055000001</v>
      </c>
      <c r="L62" s="51">
        <v>446866.13964999997</v>
      </c>
      <c r="M62" s="51">
        <v>388717.90652999998</v>
      </c>
      <c r="N62" s="51">
        <v>388105.26264999999</v>
      </c>
      <c r="O62" s="51">
        <v>328640.66109999997</v>
      </c>
      <c r="P62" s="51">
        <f>SUM(D62:O62)</f>
        <v>4367750.5074699996</v>
      </c>
    </row>
    <row r="63" spans="2:16" ht="12" customHeight="1" thickBot="1" x14ac:dyDescent="0.25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2:16" ht="12" customHeight="1" thickBot="1" x14ac:dyDescent="0.25">
      <c r="B64" s="31" t="s">
        <v>36</v>
      </c>
      <c r="C64" s="31" t="s">
        <v>111</v>
      </c>
      <c r="D64" s="32">
        <v>-3290509.6570000001</v>
      </c>
      <c r="E64" s="32">
        <v>-194192.67965000001</v>
      </c>
      <c r="F64" s="32">
        <v>-191522.86836000002</v>
      </c>
      <c r="G64" s="32">
        <v>-3291471.6266600001</v>
      </c>
      <c r="H64" s="32">
        <v>-189583.96262000001</v>
      </c>
      <c r="I64" s="32">
        <v>-177013.19597999999</v>
      </c>
      <c r="J64" s="32">
        <v>-3387294.9561799997</v>
      </c>
      <c r="K64" s="32">
        <v>-81514.339349999995</v>
      </c>
      <c r="L64" s="32">
        <v>-193465.12183000002</v>
      </c>
      <c r="M64" s="32">
        <v>-3297966.9537499999</v>
      </c>
      <c r="N64" s="32">
        <v>-198921.21334000002</v>
      </c>
      <c r="O64" s="32">
        <v>-184248.01909000002</v>
      </c>
      <c r="P64" s="32">
        <f t="shared" si="0"/>
        <v>-14677704.59381</v>
      </c>
    </row>
    <row r="65" spans="2:16" ht="12" customHeight="1" thickBot="1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ht="12" customHeight="1" x14ac:dyDescent="0.2">
      <c r="B66" s="24" t="s">
        <v>46</v>
      </c>
      <c r="C66" s="24" t="s">
        <v>112</v>
      </c>
      <c r="D66" s="25">
        <v>757915.76300000004</v>
      </c>
      <c r="E66" s="25">
        <v>11049.435609999999</v>
      </c>
      <c r="F66" s="25">
        <v>18420459.25302</v>
      </c>
      <c r="G66" s="25">
        <v>-363266.47139999998</v>
      </c>
      <c r="H66" s="25">
        <v>-554061.84067999991</v>
      </c>
      <c r="I66" s="25">
        <v>-128329.56187000001</v>
      </c>
      <c r="J66" s="25">
        <v>13599.84491</v>
      </c>
      <c r="K66" s="25">
        <v>698542.84011999995</v>
      </c>
      <c r="L66" s="25">
        <v>-52360.181619999996</v>
      </c>
      <c r="M66" s="25">
        <v>2470217.1224400001</v>
      </c>
      <c r="N66" s="25">
        <v>41926131.976889998</v>
      </c>
      <c r="O66" s="25">
        <v>1726935.26935</v>
      </c>
      <c r="P66" s="25">
        <f>SUM(D66:O66)</f>
        <v>64926833.449769996</v>
      </c>
    </row>
    <row r="67" spans="2:16" ht="12" customHeight="1" x14ac:dyDescent="0.2">
      <c r="B67" s="1" t="s">
        <v>113</v>
      </c>
      <c r="C67" s="23" t="s">
        <v>114</v>
      </c>
      <c r="D67" s="26">
        <v>722328.16</v>
      </c>
      <c r="E67" s="26">
        <v>19500.051350000002</v>
      </c>
      <c r="F67" s="26">
        <v>17253027.6611</v>
      </c>
      <c r="G67" s="26">
        <v>-381600.56605000002</v>
      </c>
      <c r="H67" s="26">
        <v>-560530.42042999994</v>
      </c>
      <c r="I67" s="26">
        <v>-562749.47374000004</v>
      </c>
      <c r="J67" s="26">
        <v>1704.0763999999999</v>
      </c>
      <c r="K67" s="26">
        <v>-368050.25602999999</v>
      </c>
      <c r="L67" s="26">
        <v>-590088.32829999994</v>
      </c>
      <c r="M67" s="26">
        <v>2206230.5882700002</v>
      </c>
      <c r="N67" s="26">
        <v>40903218.381039999</v>
      </c>
      <c r="O67" s="26">
        <v>1719294.8128</v>
      </c>
      <c r="P67" s="26">
        <f t="shared" si="0"/>
        <v>60362284.686410002</v>
      </c>
    </row>
    <row r="68" spans="2:16" ht="12" customHeight="1" x14ac:dyDescent="0.2">
      <c r="B68" s="1" t="s">
        <v>115</v>
      </c>
      <c r="C68" s="1" t="s">
        <v>116</v>
      </c>
      <c r="D68" s="27">
        <v>1294104.3500000001</v>
      </c>
      <c r="E68" s="27">
        <v>593812.69416999992</v>
      </c>
      <c r="F68" s="27">
        <v>17825775.683630001</v>
      </c>
      <c r="G68" s="27">
        <v>181033.91521000001</v>
      </c>
      <c r="H68" s="27">
        <v>5341.1687099999999</v>
      </c>
      <c r="I68" s="27">
        <v>5926.0314699999999</v>
      </c>
      <c r="J68" s="27">
        <v>570113.31955999997</v>
      </c>
      <c r="K68" s="27">
        <v>204506.51806999999</v>
      </c>
      <c r="L68" s="27">
        <v>-13757.085929999999</v>
      </c>
      <c r="M68" s="27">
        <v>2794428.20034</v>
      </c>
      <c r="N68" s="27">
        <v>41480730.662110001</v>
      </c>
      <c r="O68" s="27">
        <v>2211047.9902300001</v>
      </c>
      <c r="P68" s="27">
        <f t="shared" si="0"/>
        <v>67153063.447569996</v>
      </c>
    </row>
    <row r="69" spans="2:16" ht="12" customHeight="1" x14ac:dyDescent="0.2">
      <c r="B69" s="1" t="s">
        <v>117</v>
      </c>
      <c r="C69" s="1" t="s">
        <v>118</v>
      </c>
      <c r="D69" s="27">
        <v>-9293.1239999999998</v>
      </c>
      <c r="E69" s="27">
        <v>-11829.57783</v>
      </c>
      <c r="F69" s="27">
        <v>-10264.957539999999</v>
      </c>
      <c r="G69" s="27">
        <v>-151.41627</v>
      </c>
      <c r="H69" s="27">
        <v>-3388.5241499999997</v>
      </c>
      <c r="I69" s="27">
        <v>-6192.4402199999995</v>
      </c>
      <c r="J69" s="27">
        <v>-5926.1781700000001</v>
      </c>
      <c r="K69" s="27">
        <v>-10073.70911</v>
      </c>
      <c r="L69" s="27">
        <v>-13848.177380000001</v>
      </c>
      <c r="M69" s="27">
        <v>-25714.547079999997</v>
      </c>
      <c r="N69" s="27">
        <v>-15029.21608</v>
      </c>
      <c r="O69" s="27">
        <v>70729.891680000001</v>
      </c>
      <c r="P69" s="27">
        <f t="shared" si="0"/>
        <v>-40981.976149999988</v>
      </c>
    </row>
    <row r="70" spans="2:16" ht="12" customHeight="1" x14ac:dyDescent="0.2">
      <c r="B70" s="1" t="s">
        <v>119</v>
      </c>
      <c r="C70" s="1" t="s">
        <v>402</v>
      </c>
      <c r="D70" s="27">
        <v>-562483.06499999994</v>
      </c>
      <c r="E70" s="27">
        <v>-562483.06498999998</v>
      </c>
      <c r="F70" s="27">
        <v>-562483.06498999998</v>
      </c>
      <c r="G70" s="27">
        <v>-562483.06498999998</v>
      </c>
      <c r="H70" s="27">
        <v>-562483.06498999998</v>
      </c>
      <c r="I70" s="27">
        <v>-562483.06498999998</v>
      </c>
      <c r="J70" s="27">
        <v>-562483.06498999998</v>
      </c>
      <c r="K70" s="27">
        <v>-562483.06498999998</v>
      </c>
      <c r="L70" s="27">
        <v>-562483.06498999998</v>
      </c>
      <c r="M70" s="27">
        <v>-562483.06498999998</v>
      </c>
      <c r="N70" s="27">
        <v>-562483.06498999998</v>
      </c>
      <c r="O70" s="27">
        <v>-562483.06911000004</v>
      </c>
      <c r="P70" s="27">
        <f t="shared" si="0"/>
        <v>-6749796.7840099987</v>
      </c>
    </row>
    <row r="71" spans="2:16" ht="12" customHeight="1" thickBot="1" x14ac:dyDescent="0.25">
      <c r="B71" s="49" t="s">
        <v>325</v>
      </c>
      <c r="C71" s="29" t="s">
        <v>122</v>
      </c>
      <c r="D71" s="30">
        <v>35587.603000000003</v>
      </c>
      <c r="E71" s="30">
        <v>-8450.6157400000011</v>
      </c>
      <c r="F71" s="30">
        <v>1167431.59192</v>
      </c>
      <c r="G71" s="30">
        <v>18334.094649999999</v>
      </c>
      <c r="H71" s="30">
        <v>6468.5797499999999</v>
      </c>
      <c r="I71" s="30">
        <v>434419.91187000001</v>
      </c>
      <c r="J71" s="30">
        <v>11895.76851</v>
      </c>
      <c r="K71" s="30">
        <v>1066593.0961499999</v>
      </c>
      <c r="L71" s="30">
        <v>537728.14668000001</v>
      </c>
      <c r="M71" s="30">
        <v>263986.53417</v>
      </c>
      <c r="N71" s="30">
        <v>1022913.59585</v>
      </c>
      <c r="O71" s="30">
        <v>7640.4565499999999</v>
      </c>
      <c r="P71" s="30">
        <f t="shared" si="0"/>
        <v>4564548.7633600002</v>
      </c>
    </row>
    <row r="72" spans="2:16" ht="12" customHeight="1" thickBot="1" x14ac:dyDescent="0.25"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2:16" ht="12" customHeight="1" thickBot="1" x14ac:dyDescent="0.25">
      <c r="B73" s="31" t="s">
        <v>48</v>
      </c>
      <c r="C73" s="31" t="s">
        <v>123</v>
      </c>
      <c r="D73" s="32">
        <v>15538435.388</v>
      </c>
      <c r="E73" s="32">
        <v>17894492.77578</v>
      </c>
      <c r="F73" s="32">
        <v>9384.3060499989988</v>
      </c>
      <c r="G73" s="32">
        <v>67963.576920002699</v>
      </c>
      <c r="H73" s="32">
        <v>668524.2385900002</v>
      </c>
      <c r="I73" s="32">
        <v>16203.651380000001</v>
      </c>
      <c r="J73" s="32">
        <v>25481.63625</v>
      </c>
      <c r="K73" s="32">
        <v>-2794.7457200000003</v>
      </c>
      <c r="L73" s="32">
        <v>-2464.4081099999999</v>
      </c>
      <c r="M73" s="32">
        <v>2004.7907499999999</v>
      </c>
      <c r="N73" s="32">
        <v>-18102.986290000001</v>
      </c>
      <c r="O73" s="32">
        <v>-72750.132970000006</v>
      </c>
      <c r="P73" s="32">
        <f t="shared" si="0"/>
        <v>34126378.090630002</v>
      </c>
    </row>
    <row r="74" spans="2:16" ht="12" customHeight="1" thickBot="1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2:16" ht="12" customHeight="1" x14ac:dyDescent="0.2">
      <c r="B75" s="24" t="s">
        <v>50</v>
      </c>
      <c r="C75" s="24" t="s">
        <v>124</v>
      </c>
      <c r="D75" s="25">
        <v>560015.95700000005</v>
      </c>
      <c r="E75" s="25">
        <v>572004.40629999992</v>
      </c>
      <c r="F75" s="25">
        <v>447136.36010000005</v>
      </c>
      <c r="G75" s="25">
        <v>511527.86900000001</v>
      </c>
      <c r="H75" s="25">
        <v>428148.65869999997</v>
      </c>
      <c r="I75" s="25">
        <v>480689.90933999995</v>
      </c>
      <c r="J75" s="25">
        <v>617388.08498000004</v>
      </c>
      <c r="K75" s="25">
        <v>550309.51029999997</v>
      </c>
      <c r="L75" s="25">
        <v>556536.1213</v>
      </c>
      <c r="M75" s="25">
        <v>540882.10178999999</v>
      </c>
      <c r="N75" s="25">
        <v>582832.42139000003</v>
      </c>
      <c r="O75" s="25">
        <v>537838.82623999997</v>
      </c>
      <c r="P75" s="25">
        <f>SUM(D75:O75)</f>
        <v>6385310.2264399994</v>
      </c>
    </row>
    <row r="76" spans="2:16" ht="12" customHeight="1" x14ac:dyDescent="0.2">
      <c r="B76" s="5"/>
      <c r="C76" s="6" t="s">
        <v>125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</row>
    <row r="77" spans="2:16" ht="12" customHeight="1" x14ac:dyDescent="0.2">
      <c r="B77" s="5"/>
      <c r="C77" t="s">
        <v>126</v>
      </c>
      <c r="D77" s="4">
        <v>83107.702000000005</v>
      </c>
      <c r="E77" s="27">
        <v>86708.623999999996</v>
      </c>
      <c r="F77" s="27">
        <v>32025.947</v>
      </c>
      <c r="G77" s="27">
        <v>38691.224999999999</v>
      </c>
      <c r="H77" s="27">
        <v>34309.182000000001</v>
      </c>
      <c r="I77" s="27">
        <v>33284.572</v>
      </c>
      <c r="J77" s="27">
        <v>44460.443859999999</v>
      </c>
      <c r="K77" s="27">
        <v>40477.875999999997</v>
      </c>
      <c r="L77" s="27">
        <v>31258.758999999998</v>
      </c>
      <c r="M77" s="27">
        <v>39053.347000000002</v>
      </c>
      <c r="N77" s="27">
        <v>34837.612000000001</v>
      </c>
      <c r="O77" s="27">
        <v>37427.557999999997</v>
      </c>
      <c r="P77" s="27">
        <f t="shared" ref="P77:P78" si="1">SUM(D77:O77)</f>
        <v>535642.84785999998</v>
      </c>
    </row>
    <row r="78" spans="2:16" ht="12" customHeight="1" thickBot="1" x14ac:dyDescent="0.25">
      <c r="B78" s="48"/>
      <c r="C78" s="49" t="s">
        <v>127</v>
      </c>
      <c r="D78" s="50">
        <v>476908.255</v>
      </c>
      <c r="E78" s="50">
        <v>485295.78229999996</v>
      </c>
      <c r="F78" s="50">
        <v>415110.41310000001</v>
      </c>
      <c r="G78" s="50">
        <v>472836.64399999997</v>
      </c>
      <c r="H78" s="50">
        <v>393839.4767</v>
      </c>
      <c r="I78" s="50">
        <v>447405.33733999997</v>
      </c>
      <c r="J78" s="50">
        <v>572927.64112000004</v>
      </c>
      <c r="K78" s="50">
        <v>509831.63429999998</v>
      </c>
      <c r="L78" s="50">
        <v>525277.36229999992</v>
      </c>
      <c r="M78" s="50">
        <v>501828.75478999998</v>
      </c>
      <c r="N78" s="50">
        <v>547994.80938999995</v>
      </c>
      <c r="O78" s="50">
        <v>500411.26824</v>
      </c>
      <c r="P78" s="50">
        <f t="shared" si="1"/>
        <v>5849667.3785800003</v>
      </c>
    </row>
    <row r="79" spans="2:16" ht="12" customHeight="1" thickBot="1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2:16" ht="12" customHeight="1" x14ac:dyDescent="0.2">
      <c r="B80" s="33" t="s">
        <v>52</v>
      </c>
      <c r="C80" s="24" t="s">
        <v>128</v>
      </c>
      <c r="D80" s="25">
        <v>14453.173000000001</v>
      </c>
      <c r="E80" s="25">
        <v>5536.6103700000003</v>
      </c>
      <c r="F80" s="25">
        <v>6897.2109</v>
      </c>
      <c r="G80" s="25">
        <v>6085.2276500000007</v>
      </c>
      <c r="H80" s="25">
        <v>5794.5506500000001</v>
      </c>
      <c r="I80" s="25">
        <v>9682.6090700000004</v>
      </c>
      <c r="J80" s="25">
        <v>7533.15924</v>
      </c>
      <c r="K80" s="25">
        <v>5370.1978399999998</v>
      </c>
      <c r="L80" s="25">
        <v>3292.4427299999998</v>
      </c>
      <c r="M80" s="25">
        <v>10997.00446</v>
      </c>
      <c r="N80" s="25">
        <v>88264.781129999988</v>
      </c>
      <c r="O80" s="25">
        <v>13337.833559999999</v>
      </c>
      <c r="P80" s="25">
        <f t="shared" ref="P80:P146" si="2">SUM(D80:O80)</f>
        <v>177244.80059999999</v>
      </c>
    </row>
    <row r="81" spans="2:16" ht="12" customHeight="1" thickBot="1" x14ac:dyDescent="0.25">
      <c r="B81" s="49" t="s">
        <v>129</v>
      </c>
      <c r="C81" s="34" t="s">
        <v>130</v>
      </c>
      <c r="D81" s="35">
        <v>14453.173000000001</v>
      </c>
      <c r="E81" s="35">
        <v>5536.6103700000003</v>
      </c>
      <c r="F81" s="35">
        <v>6897.2109</v>
      </c>
      <c r="G81" s="35">
        <v>6085.2276500000007</v>
      </c>
      <c r="H81" s="35">
        <v>5794.5506500000001</v>
      </c>
      <c r="I81" s="35">
        <v>9682.6090700000004</v>
      </c>
      <c r="J81" s="35">
        <v>7533.15924</v>
      </c>
      <c r="K81" s="35">
        <v>5370.1978399999998</v>
      </c>
      <c r="L81" s="35">
        <v>3292.4427299999998</v>
      </c>
      <c r="M81" s="35">
        <v>10997.00446</v>
      </c>
      <c r="N81" s="35">
        <v>88264.781129999988</v>
      </c>
      <c r="O81" s="35">
        <v>13337.833559999999</v>
      </c>
      <c r="P81" s="35">
        <f t="shared" si="2"/>
        <v>177244.80059999999</v>
      </c>
    </row>
    <row r="82" spans="2:16" ht="12" customHeight="1" thickBot="1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4" t="s">
        <v>55</v>
      </c>
      <c r="C83" s="24" t="s">
        <v>131</v>
      </c>
      <c r="D83" s="25">
        <v>14775485.812999999</v>
      </c>
      <c r="E83" s="25">
        <v>29251186.366699997</v>
      </c>
      <c r="F83" s="25">
        <v>13481479.90729</v>
      </c>
      <c r="G83" s="25">
        <v>13220336.419820003</v>
      </c>
      <c r="H83" s="25">
        <v>19729180.037610002</v>
      </c>
      <c r="I83" s="25">
        <v>13131139.548629999</v>
      </c>
      <c r="J83" s="25">
        <v>2884954.3495800002</v>
      </c>
      <c r="K83" s="25">
        <v>38842179.866660006</v>
      </c>
      <c r="L83" s="25">
        <v>13765632.636909997</v>
      </c>
      <c r="M83" s="25">
        <v>13415056.731640002</v>
      </c>
      <c r="N83" s="25">
        <v>24986014.758790001</v>
      </c>
      <c r="O83" s="25">
        <v>8055980.2935800012</v>
      </c>
      <c r="P83" s="25">
        <f>SUM(D83:O83)</f>
        <v>205538626.73021001</v>
      </c>
    </row>
    <row r="84" spans="2:16" ht="12" customHeight="1" x14ac:dyDescent="0.2">
      <c r="B84" s="1" t="s">
        <v>132</v>
      </c>
      <c r="C84" s="1" t="s">
        <v>56</v>
      </c>
      <c r="D84" s="27">
        <v>14920433.057</v>
      </c>
      <c r="E84" s="27">
        <v>29316824.556330007</v>
      </c>
      <c r="F84" s="27">
        <v>13559363.34378</v>
      </c>
      <c r="G84" s="27">
        <v>13236362.186199998</v>
      </c>
      <c r="H84" s="27">
        <v>19831545.389950003</v>
      </c>
      <c r="I84" s="27">
        <v>13299697.172389999</v>
      </c>
      <c r="J84" s="27">
        <v>3091552.6624099999</v>
      </c>
      <c r="K84" s="27">
        <v>38977012.592890002</v>
      </c>
      <c r="L84" s="27">
        <v>13986064.143139996</v>
      </c>
      <c r="M84" s="27">
        <v>13657016.255840002</v>
      </c>
      <c r="N84" s="27">
        <v>25181250.73082</v>
      </c>
      <c r="O84" s="27">
        <v>7904075.7457399992</v>
      </c>
      <c r="P84" s="27">
        <f>SUM(D84:O84)</f>
        <v>206961197.83649001</v>
      </c>
    </row>
    <row r="85" spans="2:16" ht="12" customHeight="1" x14ac:dyDescent="0.2">
      <c r="C85" s="6" t="s">
        <v>133</v>
      </c>
      <c r="D85" s="46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2:16" ht="12" customHeight="1" x14ac:dyDescent="0.2">
      <c r="C86" s="1" t="s">
        <v>403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6" ht="12" customHeight="1" x14ac:dyDescent="0.2">
      <c r="C87" s="6" t="s">
        <v>404</v>
      </c>
      <c r="D87" s="27">
        <v>42159109.914999999</v>
      </c>
      <c r="E87" s="27">
        <v>33919552.99064</v>
      </c>
      <c r="F87" s="27">
        <v>30351957.506039999</v>
      </c>
      <c r="G87" s="27">
        <v>34672781.455260001</v>
      </c>
      <c r="H87" s="27">
        <v>31208309.187540002</v>
      </c>
      <c r="I87" s="27">
        <v>33285240.90814</v>
      </c>
      <c r="J87" s="27">
        <v>16323468.675079999</v>
      </c>
      <c r="K87" s="27">
        <v>48302810.102160007</v>
      </c>
      <c r="L87" s="27">
        <v>32198987.345739998</v>
      </c>
      <c r="M87" s="27">
        <v>34144127.551150002</v>
      </c>
      <c r="N87" s="27">
        <v>39178453.318599999</v>
      </c>
      <c r="O87" s="27">
        <v>29395295.9692</v>
      </c>
      <c r="P87" s="27">
        <f>SUM(D87:O87)</f>
        <v>405140094.92455012</v>
      </c>
    </row>
    <row r="88" spans="2:16" ht="12" customHeight="1" x14ac:dyDescent="0.2">
      <c r="C88" s="6" t="s">
        <v>405</v>
      </c>
      <c r="D88" s="27">
        <v>-31483343.598000001</v>
      </c>
      <c r="E88" s="27">
        <v>-22603704.954999998</v>
      </c>
      <c r="F88" s="27">
        <v>-21661953.302999999</v>
      </c>
      <c r="G88" s="27">
        <v>-24002622.965</v>
      </c>
      <c r="H88" s="27">
        <v>-20345661.978</v>
      </c>
      <c r="I88" s="27">
        <v>-22475318.225000001</v>
      </c>
      <c r="J88" s="27">
        <v>-15460030.018999999</v>
      </c>
      <c r="K88" s="27">
        <v>-27397054.368000001</v>
      </c>
      <c r="L88" s="27">
        <v>-21645600.221000001</v>
      </c>
      <c r="M88" s="27">
        <v>-23580050.618999999</v>
      </c>
      <c r="N88" s="27">
        <v>-23432962.892999999</v>
      </c>
      <c r="O88" s="27">
        <v>-23466115.616</v>
      </c>
      <c r="P88" s="27">
        <f t="shared" si="2"/>
        <v>-277554418.76000005</v>
      </c>
    </row>
    <row r="89" spans="2:16" ht="12" customHeight="1" x14ac:dyDescent="0.2">
      <c r="C89" s="1" t="s">
        <v>406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2:16" ht="12" customHeight="1" x14ac:dyDescent="0.2">
      <c r="C90" s="6" t="s">
        <v>404</v>
      </c>
      <c r="D90" s="27">
        <v>4113724.71</v>
      </c>
      <c r="E90" s="27">
        <v>13288125.611</v>
      </c>
      <c r="F90" s="27">
        <v>3549265.0649999999</v>
      </c>
      <c r="G90" s="27">
        <v>3025334.9720000001</v>
      </c>
      <c r="H90" s="27">
        <v>11243916.461999999</v>
      </c>
      <c r="I90" s="27">
        <v>2538412.3280000002</v>
      </c>
      <c r="J90" s="27">
        <v>2995828.906</v>
      </c>
      <c r="K90" s="27">
        <v>13035211.734999999</v>
      </c>
      <c r="L90" s="27">
        <v>2497319.983</v>
      </c>
      <c r="M90" s="27">
        <v>3941131.8470000001</v>
      </c>
      <c r="N90" s="27">
        <v>11555545.586999999</v>
      </c>
      <c r="O90" s="27">
        <v>2665183.7769999998</v>
      </c>
      <c r="P90" s="27">
        <f t="shared" si="2"/>
        <v>74449000.98300001</v>
      </c>
    </row>
    <row r="91" spans="2:16" ht="12" customHeight="1" x14ac:dyDescent="0.2">
      <c r="C91" s="6" t="s">
        <v>405</v>
      </c>
      <c r="D91" s="27">
        <v>-1533447.1470000001</v>
      </c>
      <c r="E91" s="27">
        <v>-2459618.2579999999</v>
      </c>
      <c r="F91" s="27">
        <v>-788123.03300000005</v>
      </c>
      <c r="G91" s="27">
        <v>-1016179.7659999999</v>
      </c>
      <c r="H91" s="27">
        <v>-2154491.0619999999</v>
      </c>
      <c r="I91" s="27">
        <v>-658972.9</v>
      </c>
      <c r="J91" s="27">
        <v>-1284278.044</v>
      </c>
      <c r="K91" s="27">
        <v>-2149985.1009999998</v>
      </c>
      <c r="L91" s="27">
        <v>-576147.94099999999</v>
      </c>
      <c r="M91" s="27">
        <v>-1461323.9890000001</v>
      </c>
      <c r="N91" s="27">
        <v>-1953868.189</v>
      </c>
      <c r="O91" s="27">
        <v>-571262.39300000004</v>
      </c>
      <c r="P91" s="27">
        <f t="shared" si="2"/>
        <v>-16607697.822999997</v>
      </c>
    </row>
    <row r="92" spans="2:16" ht="12" customHeight="1" x14ac:dyDescent="0.2">
      <c r="C92" s="1" t="s">
        <v>407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2:16" ht="12" customHeight="1" x14ac:dyDescent="0.2">
      <c r="C93" s="6" t="s">
        <v>404</v>
      </c>
      <c r="D93" s="27">
        <v>2267789.9989999998</v>
      </c>
      <c r="E93" s="27">
        <v>8565810.6040000003</v>
      </c>
      <c r="F93" s="27">
        <v>3505823.75</v>
      </c>
      <c r="G93" s="27">
        <v>111082.444</v>
      </c>
      <c r="H93" s="27">
        <v>130845.03200000001</v>
      </c>
      <c r="I93" s="27">
        <v>897286.83299999998</v>
      </c>
      <c r="J93" s="27">
        <v>1709913.53</v>
      </c>
      <c r="K93" s="27">
        <v>9148664.2410000004</v>
      </c>
      <c r="L93" s="27">
        <v>2831723.9810000001</v>
      </c>
      <c r="M93" s="27">
        <v>188055.52299999999</v>
      </c>
      <c r="N93" s="27">
        <v>103053.32799999999</v>
      </c>
      <c r="O93" s="27">
        <v>95864.251999999993</v>
      </c>
      <c r="P93" s="27">
        <f t="shared" si="2"/>
        <v>29555913.517000001</v>
      </c>
    </row>
    <row r="94" spans="2:16" ht="12" customHeight="1" x14ac:dyDescent="0.2">
      <c r="C94" s="6" t="s">
        <v>405</v>
      </c>
      <c r="D94" s="27">
        <v>-806874.06299999997</v>
      </c>
      <c r="E94" s="27">
        <v>-1254326.933</v>
      </c>
      <c r="F94" s="27">
        <v>-1232918.139</v>
      </c>
      <c r="G94" s="27">
        <v>-71536.502999999997</v>
      </c>
      <c r="H94" s="27">
        <v>-57046.635000000002</v>
      </c>
      <c r="I94" s="27">
        <v>-108927.3</v>
      </c>
      <c r="J94" s="27">
        <v>-1449463.5870000001</v>
      </c>
      <c r="K94" s="27">
        <v>-1666246.61</v>
      </c>
      <c r="L94" s="27">
        <v>-1118240.858</v>
      </c>
      <c r="M94" s="27">
        <v>-51577.256000000001</v>
      </c>
      <c r="N94" s="27">
        <v>-25866.082999999999</v>
      </c>
      <c r="O94" s="27">
        <v>-42379.336000000003</v>
      </c>
      <c r="P94" s="27">
        <f t="shared" si="2"/>
        <v>-7885403.3029999994</v>
      </c>
    </row>
    <row r="95" spans="2:16" ht="12" customHeight="1" x14ac:dyDescent="0.2">
      <c r="C95" s="1" t="s">
        <v>408</v>
      </c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2:16" ht="12" customHeight="1" x14ac:dyDescent="0.2">
      <c r="C96" s="6" t="s">
        <v>404</v>
      </c>
      <c r="D96" s="27">
        <v>23676.256000000001</v>
      </c>
      <c r="E96" s="27">
        <v>15411.638999999999</v>
      </c>
      <c r="F96" s="27">
        <v>33763.963000000003</v>
      </c>
      <c r="G96" s="27">
        <v>18165.725999999999</v>
      </c>
      <c r="H96" s="27">
        <v>23909.197</v>
      </c>
      <c r="I96" s="27">
        <v>25173.258999999998</v>
      </c>
      <c r="J96" s="27">
        <v>23234.244999999999</v>
      </c>
      <c r="K96" s="27">
        <v>21883.881000000001</v>
      </c>
      <c r="L96" s="27">
        <v>20369.903999999999</v>
      </c>
      <c r="M96" s="27">
        <v>22757.998</v>
      </c>
      <c r="N96" s="27">
        <v>28136.544000000002</v>
      </c>
      <c r="O96" s="27">
        <v>25134.985000000001</v>
      </c>
      <c r="P96" s="27">
        <f t="shared" si="2"/>
        <v>281617.59700000001</v>
      </c>
    </row>
    <row r="97" spans="2:16" ht="12" customHeight="1" x14ac:dyDescent="0.2">
      <c r="C97" s="6" t="s">
        <v>405</v>
      </c>
      <c r="D97" s="27">
        <v>-4538.826</v>
      </c>
      <c r="E97" s="27">
        <v>-3328.8780000000002</v>
      </c>
      <c r="F97" s="27">
        <v>-6438.51</v>
      </c>
      <c r="G97" s="27">
        <v>-2996.11</v>
      </c>
      <c r="H97" s="27">
        <v>-5460.2039999999997</v>
      </c>
      <c r="I97" s="27">
        <v>-6498.0290000000005</v>
      </c>
      <c r="J97" s="27">
        <v>-5167.4260000000004</v>
      </c>
      <c r="K97" s="27">
        <v>-3187.261</v>
      </c>
      <c r="L97" s="27">
        <v>-8068.9319999999998</v>
      </c>
      <c r="M97" s="27">
        <v>-5674.7160000000003</v>
      </c>
      <c r="N97" s="27">
        <v>-6533.415</v>
      </c>
      <c r="O97" s="27">
        <v>-8475.1129999999994</v>
      </c>
      <c r="P97" s="27">
        <f t="shared" si="2"/>
        <v>-66367.42</v>
      </c>
    </row>
    <row r="98" spans="2:16" ht="12" customHeight="1" x14ac:dyDescent="0.2">
      <c r="C98" s="1" t="s">
        <v>409</v>
      </c>
      <c r="D98" s="27">
        <v>206892.5</v>
      </c>
      <c r="E98" s="27">
        <v>-109819</v>
      </c>
      <c r="F98" s="27">
        <v>-170786</v>
      </c>
      <c r="G98" s="27">
        <v>532436.19999999995</v>
      </c>
      <c r="H98" s="27">
        <v>-163744.20000000001</v>
      </c>
      <c r="I98" s="27">
        <v>-142958</v>
      </c>
      <c r="J98" s="27">
        <v>286600.5</v>
      </c>
      <c r="K98" s="27">
        <v>-256737</v>
      </c>
      <c r="L98" s="27">
        <v>-173556</v>
      </c>
      <c r="M98" s="27">
        <v>517910</v>
      </c>
      <c r="N98" s="27">
        <v>-166410</v>
      </c>
      <c r="O98" s="27">
        <v>-90812</v>
      </c>
      <c r="P98" s="27">
        <f t="shared" si="2"/>
        <v>269017</v>
      </c>
    </row>
    <row r="99" spans="2:16" ht="12" customHeight="1" x14ac:dyDescent="0.2">
      <c r="C99" s="1" t="s">
        <v>410</v>
      </c>
      <c r="D99" s="27">
        <v>-22556.688999999998</v>
      </c>
      <c r="E99" s="27">
        <v>-41278.264310000006</v>
      </c>
      <c r="F99" s="27">
        <v>-21227.955260000002</v>
      </c>
      <c r="G99" s="27">
        <v>-30103.267060000002</v>
      </c>
      <c r="H99" s="27">
        <v>-49030.409590000003</v>
      </c>
      <c r="I99" s="27">
        <v>-53741.70175</v>
      </c>
      <c r="J99" s="27">
        <v>-48554.11767</v>
      </c>
      <c r="K99" s="27">
        <v>-58347.026269999995</v>
      </c>
      <c r="L99" s="27">
        <v>-40723.118600000002</v>
      </c>
      <c r="M99" s="27">
        <v>-58340.083310000002</v>
      </c>
      <c r="N99" s="27">
        <v>-98297.466780000002</v>
      </c>
      <c r="O99" s="27">
        <v>-98358.779460000005</v>
      </c>
      <c r="P99" s="28">
        <f t="shared" si="2"/>
        <v>-620558.87906000006</v>
      </c>
    </row>
    <row r="100" spans="2:16" ht="12" customHeight="1" thickBot="1" x14ac:dyDescent="0.25">
      <c r="B100" s="29" t="s">
        <v>139</v>
      </c>
      <c r="C100" s="34" t="s">
        <v>140</v>
      </c>
      <c r="D100" s="35">
        <v>-144947.24400000001</v>
      </c>
      <c r="E100" s="35">
        <v>-65638.189630000008</v>
      </c>
      <c r="F100" s="35">
        <v>-77883.436489999993</v>
      </c>
      <c r="G100" s="35">
        <v>-16025.766380000001</v>
      </c>
      <c r="H100" s="35">
        <v>-102365.35234</v>
      </c>
      <c r="I100" s="35">
        <v>-168557.62375999999</v>
      </c>
      <c r="J100" s="35">
        <v>-206598.31283000001</v>
      </c>
      <c r="K100" s="35">
        <v>-134832.72623</v>
      </c>
      <c r="L100" s="35">
        <v>-220431.50623</v>
      </c>
      <c r="M100" s="35">
        <v>-241959.52419999999</v>
      </c>
      <c r="N100" s="35">
        <v>-195235.97203</v>
      </c>
      <c r="O100" s="35">
        <v>151904.54784000001</v>
      </c>
      <c r="P100" s="35">
        <f t="shared" si="2"/>
        <v>-1422571.1062799999</v>
      </c>
    </row>
    <row r="101" spans="2:16" ht="12" customHeight="1" thickBot="1" x14ac:dyDescent="0.25">
      <c r="D101" s="72"/>
      <c r="E101" s="72"/>
      <c r="F101" s="72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4" t="s">
        <v>57</v>
      </c>
      <c r="C102" s="24" t="s">
        <v>141</v>
      </c>
      <c r="D102" s="25">
        <v>3296328.2349999999</v>
      </c>
      <c r="E102" s="25">
        <v>2476687.67295</v>
      </c>
      <c r="F102" s="25">
        <v>3343842.5663800002</v>
      </c>
      <c r="G102" s="25">
        <v>3583581.1000799998</v>
      </c>
      <c r="H102" s="25">
        <v>2669290.3104699999</v>
      </c>
      <c r="I102" s="25">
        <v>3272713.1175700002</v>
      </c>
      <c r="J102" s="25">
        <v>2963866.8538299999</v>
      </c>
      <c r="K102" s="25">
        <v>1354545.0543399998</v>
      </c>
      <c r="L102" s="25">
        <v>2952065.2193200001</v>
      </c>
      <c r="M102" s="25">
        <v>2819429.17527</v>
      </c>
      <c r="N102" s="25">
        <v>2112869.9073999999</v>
      </c>
      <c r="O102" s="25">
        <v>3540062.6592800003</v>
      </c>
      <c r="P102" s="25">
        <f>SUM(D102:O102)</f>
        <v>34385281.871890001</v>
      </c>
    </row>
    <row r="103" spans="2:16" ht="12" customHeight="1" x14ac:dyDescent="0.2">
      <c r="B103" s="1" t="s">
        <v>142</v>
      </c>
      <c r="C103" s="1" t="s">
        <v>143</v>
      </c>
      <c r="D103" s="27">
        <v>1906625.69</v>
      </c>
      <c r="E103" s="27">
        <v>1257669.6435400001</v>
      </c>
      <c r="F103" s="27">
        <v>2020870.0062599999</v>
      </c>
      <c r="G103" s="27">
        <v>2012574.85301</v>
      </c>
      <c r="H103" s="27">
        <v>1292491.75147</v>
      </c>
      <c r="I103" s="27">
        <v>1633896.0127900001</v>
      </c>
      <c r="J103" s="27">
        <v>1473038.0038299998</v>
      </c>
      <c r="K103" s="27">
        <v>152767.70534000001</v>
      </c>
      <c r="L103" s="27">
        <v>1280775.8112699999</v>
      </c>
      <c r="M103" s="27">
        <v>1319284.50067</v>
      </c>
      <c r="N103" s="27">
        <v>708049.62008000002</v>
      </c>
      <c r="O103" s="27">
        <v>1990436.48969</v>
      </c>
      <c r="P103" s="27">
        <f t="shared" si="2"/>
        <v>17048480.087950002</v>
      </c>
    </row>
    <row r="104" spans="2:16" ht="12" customHeight="1" x14ac:dyDescent="0.2">
      <c r="B104" t="s">
        <v>144</v>
      </c>
      <c r="C104" s="37" t="s">
        <v>145</v>
      </c>
      <c r="D104" s="38">
        <v>324387.64600000001</v>
      </c>
      <c r="E104" s="38">
        <v>258193.11008000001</v>
      </c>
      <c r="F104" s="38">
        <v>236180.14700999999</v>
      </c>
      <c r="G104" s="38">
        <v>213163.8334</v>
      </c>
      <c r="H104" s="38">
        <v>162367.155</v>
      </c>
      <c r="I104" s="38">
        <v>125771.94101000001</v>
      </c>
      <c r="J104" s="38">
        <v>95283.030700000003</v>
      </c>
      <c r="K104" s="38">
        <v>80203.274000000005</v>
      </c>
      <c r="L104" s="38">
        <v>85007.652659999992</v>
      </c>
      <c r="M104" s="38">
        <v>100789.34917</v>
      </c>
      <c r="N104" s="38">
        <v>137969.10430000001</v>
      </c>
      <c r="O104" s="38">
        <v>187615.86730000001</v>
      </c>
      <c r="P104" s="38">
        <f t="shared" si="2"/>
        <v>2006932.1106299998</v>
      </c>
    </row>
    <row r="105" spans="2:16" ht="12" customHeight="1" x14ac:dyDescent="0.2">
      <c r="B105" t="s">
        <v>146</v>
      </c>
      <c r="C105" s="1" t="s">
        <v>147</v>
      </c>
      <c r="D105" s="27">
        <v>1110121.7390000001</v>
      </c>
      <c r="E105" s="27">
        <v>792990.89184000005</v>
      </c>
      <c r="F105" s="27">
        <v>1356362.6669300001</v>
      </c>
      <c r="G105" s="27">
        <v>1292807.38959</v>
      </c>
      <c r="H105" s="27">
        <v>979039.25157000008</v>
      </c>
      <c r="I105" s="27">
        <v>1283018.31177</v>
      </c>
      <c r="J105" s="27">
        <v>1088929.49141</v>
      </c>
      <c r="K105" s="27">
        <v>31070.853459999998</v>
      </c>
      <c r="L105" s="27">
        <v>1023484.09571</v>
      </c>
      <c r="M105" s="27">
        <v>885933.3175</v>
      </c>
      <c r="N105" s="27">
        <v>571154.53950000007</v>
      </c>
      <c r="O105" s="27">
        <v>1562751.2211700003</v>
      </c>
      <c r="P105" s="27">
        <f>SUM(D105:O105)</f>
        <v>11977663.769450001</v>
      </c>
    </row>
    <row r="106" spans="2:16" ht="12" customHeight="1" x14ac:dyDescent="0.2">
      <c r="B106" t="s">
        <v>150</v>
      </c>
      <c r="C106" s="15" t="s">
        <v>151</v>
      </c>
      <c r="D106" s="28">
        <v>472116.30599999998</v>
      </c>
      <c r="E106" s="28">
        <v>206485.64162000001</v>
      </c>
      <c r="F106" s="27">
        <v>428327.19231999997</v>
      </c>
      <c r="G106" s="28">
        <v>506603.63001999998</v>
      </c>
      <c r="H106" s="28">
        <v>151085.3449</v>
      </c>
      <c r="I106" s="28">
        <v>225105.76001</v>
      </c>
      <c r="J106" s="28">
        <v>288825.48172000004</v>
      </c>
      <c r="K106" s="28">
        <v>41493.577880000004</v>
      </c>
      <c r="L106" s="28">
        <v>172284.06290000002</v>
      </c>
      <c r="M106" s="28">
        <v>332561.83399999997</v>
      </c>
      <c r="N106" s="28">
        <v>-1074.0237199999999</v>
      </c>
      <c r="O106" s="28">
        <v>240069.40122</v>
      </c>
      <c r="P106" s="28">
        <f>SUM(D106:O106)</f>
        <v>3063884.2088699997</v>
      </c>
    </row>
    <row r="107" spans="2:16" ht="12" customHeight="1" x14ac:dyDescent="0.2">
      <c r="B107" t="s">
        <v>152</v>
      </c>
      <c r="C107" s="23" t="s">
        <v>153</v>
      </c>
      <c r="D107" s="26">
        <v>794269.06299999997</v>
      </c>
      <c r="E107" s="26">
        <v>651828.37023</v>
      </c>
      <c r="F107" s="26">
        <v>792124.64991999988</v>
      </c>
      <c r="G107" s="26">
        <v>940725.79200000002</v>
      </c>
      <c r="H107" s="26">
        <v>785216.81700000004</v>
      </c>
      <c r="I107" s="26">
        <v>917220.32860000001</v>
      </c>
      <c r="J107" s="26">
        <v>810713.402</v>
      </c>
      <c r="K107" s="26">
        <v>587206.04379999998</v>
      </c>
      <c r="L107" s="26">
        <v>992180.37705000001</v>
      </c>
      <c r="M107" s="26">
        <v>874802.36499999999</v>
      </c>
      <c r="N107" s="26">
        <v>761524.42321000004</v>
      </c>
      <c r="O107" s="26">
        <v>932125.76059000008</v>
      </c>
      <c r="P107" s="26">
        <f t="shared" si="2"/>
        <v>9839937.3924000002</v>
      </c>
    </row>
    <row r="108" spans="2:16" ht="12" customHeight="1" thickBot="1" x14ac:dyDescent="0.25">
      <c r="B108" s="29" t="s">
        <v>154</v>
      </c>
      <c r="C108" s="29" t="s">
        <v>155</v>
      </c>
      <c r="D108" s="30">
        <v>595433.48199999996</v>
      </c>
      <c r="E108" s="30">
        <v>567189.65917999996</v>
      </c>
      <c r="F108" s="30">
        <v>530847.91020000004</v>
      </c>
      <c r="G108" s="30">
        <v>630280.45507000003</v>
      </c>
      <c r="H108" s="30">
        <v>591581.74199999997</v>
      </c>
      <c r="I108" s="30">
        <v>721596.77617999993</v>
      </c>
      <c r="J108" s="30">
        <v>680115.44799999997</v>
      </c>
      <c r="K108" s="30">
        <v>614571.30520000006</v>
      </c>
      <c r="L108" s="30">
        <v>679109.03099999996</v>
      </c>
      <c r="M108" s="30">
        <v>625342.30960000004</v>
      </c>
      <c r="N108" s="30">
        <v>643295.86410999997</v>
      </c>
      <c r="O108" s="30">
        <v>617500.40899999999</v>
      </c>
      <c r="P108" s="30">
        <f t="shared" si="2"/>
        <v>7496864.3915400002</v>
      </c>
    </row>
    <row r="109" spans="2:16" ht="12" customHeight="1" thickBot="1" x14ac:dyDescent="0.25"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4" t="s">
        <v>59</v>
      </c>
      <c r="C110" s="24" t="s">
        <v>156</v>
      </c>
      <c r="D110" s="25">
        <v>2587522.0890000002</v>
      </c>
      <c r="E110" s="25">
        <v>2959530.0857600002</v>
      </c>
      <c r="F110" s="25">
        <v>2493223.9139099997</v>
      </c>
      <c r="G110" s="25">
        <v>3162968.0488700001</v>
      </c>
      <c r="H110" s="25">
        <v>2647230.3087199996</v>
      </c>
      <c r="I110" s="25">
        <v>2975895.0578699997</v>
      </c>
      <c r="J110" s="25">
        <v>3003066.28058</v>
      </c>
      <c r="K110" s="25">
        <v>2414824.76676</v>
      </c>
      <c r="L110" s="25">
        <v>2479259.0757600004</v>
      </c>
      <c r="M110" s="25">
        <v>1854869.16591</v>
      </c>
      <c r="N110" s="25">
        <v>3035246.9449200002</v>
      </c>
      <c r="O110" s="25">
        <v>2840124.4781599999</v>
      </c>
      <c r="P110" s="25">
        <f t="shared" si="2"/>
        <v>32453760.216220003</v>
      </c>
    </row>
    <row r="111" spans="2:16" ht="12" customHeight="1" x14ac:dyDescent="0.2">
      <c r="B111" t="s">
        <v>157</v>
      </c>
      <c r="C111" s="56" t="s">
        <v>350</v>
      </c>
      <c r="D111" s="38">
        <v>889671.41599999997</v>
      </c>
      <c r="E111" s="38">
        <v>838511.40269000002</v>
      </c>
      <c r="F111" s="38">
        <v>925713.49803999998</v>
      </c>
      <c r="G111" s="38">
        <v>905335.79836000002</v>
      </c>
      <c r="H111" s="38">
        <v>889474.27280999999</v>
      </c>
      <c r="I111" s="38">
        <v>870084.89377999993</v>
      </c>
      <c r="J111" s="38">
        <v>843890.54298999999</v>
      </c>
      <c r="K111" s="57">
        <v>829753.0162999999</v>
      </c>
      <c r="L111" s="38">
        <v>891252.94117000001</v>
      </c>
      <c r="M111" s="38">
        <v>859354.50644000003</v>
      </c>
      <c r="N111" s="38">
        <v>857737.14172000007</v>
      </c>
      <c r="O111" s="38">
        <v>867020.86635000003</v>
      </c>
      <c r="P111" s="38">
        <f t="shared" si="2"/>
        <v>10467800.296650002</v>
      </c>
    </row>
    <row r="112" spans="2:16" ht="12" customHeight="1" x14ac:dyDescent="0.2">
      <c r="B112" t="s">
        <v>159</v>
      </c>
      <c r="C112" s="15" t="s">
        <v>351</v>
      </c>
      <c r="D112" s="28">
        <v>-25953.324000000001</v>
      </c>
      <c r="E112" s="28">
        <v>-20768.990149999998</v>
      </c>
      <c r="F112" s="28">
        <v>-18904.48647</v>
      </c>
      <c r="G112" s="28">
        <v>-10747.262699999999</v>
      </c>
      <c r="H112" s="28">
        <v>-3164.82213</v>
      </c>
      <c r="I112" s="28">
        <v>-4299.2681600000005</v>
      </c>
      <c r="J112" s="28">
        <v>-3175.7615000000001</v>
      </c>
      <c r="K112" s="28">
        <v>-11168.79537</v>
      </c>
      <c r="L112" s="28">
        <v>-2583.6758500000001</v>
      </c>
      <c r="M112" s="28">
        <v>-16228.79112</v>
      </c>
      <c r="N112" s="28">
        <v>-3459.7949199999998</v>
      </c>
      <c r="O112" s="28">
        <v>-14120.02054</v>
      </c>
      <c r="P112" s="28">
        <f t="shared" si="2"/>
        <v>-134574.99290999997</v>
      </c>
    </row>
    <row r="113" spans="2:16" ht="12" customHeight="1" x14ac:dyDescent="0.2">
      <c r="B113" t="s">
        <v>161</v>
      </c>
      <c r="C113" s="56" t="s">
        <v>162</v>
      </c>
      <c r="D113" s="38">
        <v>1600601.7509999999</v>
      </c>
      <c r="E113" s="38">
        <v>1788586.2674700001</v>
      </c>
      <c r="F113" s="38">
        <v>1421176.746</v>
      </c>
      <c r="G113" s="38">
        <v>2079113.5858800001</v>
      </c>
      <c r="H113" s="38">
        <v>1615480.34207</v>
      </c>
      <c r="I113" s="38">
        <v>1962792.1540000001</v>
      </c>
      <c r="J113" s="38">
        <v>2027125.1879</v>
      </c>
      <c r="K113" s="38">
        <v>1459124.2279999999</v>
      </c>
      <c r="L113" s="38">
        <v>1462542.0763399999</v>
      </c>
      <c r="M113" s="38">
        <v>870344.24224000005</v>
      </c>
      <c r="N113" s="38">
        <v>2029269.5646300002</v>
      </c>
      <c r="O113" s="38">
        <v>1845846.07339</v>
      </c>
      <c r="P113" s="38">
        <f t="shared" si="2"/>
        <v>20162002.21892</v>
      </c>
    </row>
    <row r="114" spans="2:16" ht="12" customHeight="1" x14ac:dyDescent="0.2">
      <c r="B114" t="s">
        <v>163</v>
      </c>
      <c r="C114" s="15" t="s">
        <v>164</v>
      </c>
      <c r="D114" s="28">
        <v>-802.4</v>
      </c>
      <c r="E114" s="28">
        <v>-87.74</v>
      </c>
      <c r="F114" s="28">
        <v>-421.78381999999999</v>
      </c>
      <c r="G114" s="28">
        <v>-72.433000000000007</v>
      </c>
      <c r="H114" s="28">
        <v>-1E-3</v>
      </c>
      <c r="I114" s="28">
        <v>-568.49800000000005</v>
      </c>
      <c r="J114" s="28">
        <v>-6359.8066399999998</v>
      </c>
      <c r="K114" s="28">
        <v>-3562.5273500000003</v>
      </c>
      <c r="L114" s="28">
        <v>-3387.7404700000002</v>
      </c>
      <c r="M114" s="28">
        <v>-96.427050000000008</v>
      </c>
      <c r="N114" s="28">
        <v>-2235.1219000000001</v>
      </c>
      <c r="O114" s="28">
        <v>-1344.2470000000001</v>
      </c>
      <c r="P114" s="28">
        <f t="shared" si="2"/>
        <v>-18938.72623</v>
      </c>
    </row>
    <row r="115" spans="2:16" ht="12" customHeight="1" x14ac:dyDescent="0.2">
      <c r="B115" s="1" t="s">
        <v>165</v>
      </c>
      <c r="C115" s="23" t="s">
        <v>166</v>
      </c>
      <c r="D115" s="26">
        <v>89343.157999999996</v>
      </c>
      <c r="E115" s="26">
        <v>330025.94400000002</v>
      </c>
      <c r="F115" s="26">
        <v>116358.213</v>
      </c>
      <c r="G115" s="26">
        <v>147089.655</v>
      </c>
      <c r="H115" s="26">
        <v>110957.997</v>
      </c>
      <c r="I115" s="26">
        <v>111662.469</v>
      </c>
      <c r="J115" s="26">
        <v>103161.31299999999</v>
      </c>
      <c r="K115" s="26">
        <v>105326.209</v>
      </c>
      <c r="L115" s="26">
        <v>98148.065000000002</v>
      </c>
      <c r="M115" s="26">
        <v>91433.277000000002</v>
      </c>
      <c r="N115" s="26">
        <v>117520.799</v>
      </c>
      <c r="O115" s="26">
        <v>97960.164090000006</v>
      </c>
      <c r="P115" s="26">
        <f t="shared" si="2"/>
        <v>1518987.26309</v>
      </c>
    </row>
    <row r="116" spans="2:16" ht="12" customHeight="1" thickBot="1" x14ac:dyDescent="0.25">
      <c r="B116" s="29" t="s">
        <v>167</v>
      </c>
      <c r="C116" s="34" t="s">
        <v>168</v>
      </c>
      <c r="D116" s="35">
        <v>34661.489000000001</v>
      </c>
      <c r="E116" s="35">
        <v>23263.20175</v>
      </c>
      <c r="F116" s="35">
        <v>49301.727159999995</v>
      </c>
      <c r="G116" s="35">
        <v>42248.705329999997</v>
      </c>
      <c r="H116" s="35">
        <v>34482.519970000001</v>
      </c>
      <c r="I116" s="35">
        <v>36223.307249999998</v>
      </c>
      <c r="J116" s="35">
        <v>38424.804830000001</v>
      </c>
      <c r="K116" s="35">
        <v>35352.636180000001</v>
      </c>
      <c r="L116" s="35">
        <v>33287.409570000003</v>
      </c>
      <c r="M116" s="35">
        <v>50062.358399999997</v>
      </c>
      <c r="N116" s="35">
        <v>36414.356390000001</v>
      </c>
      <c r="O116" s="35">
        <v>44761.641869999999</v>
      </c>
      <c r="P116" s="35">
        <f t="shared" si="2"/>
        <v>458484.15769999992</v>
      </c>
    </row>
    <row r="117" spans="2:16" ht="12" customHeight="1" thickBot="1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4" t="s">
        <v>171</v>
      </c>
      <c r="C118" s="24" t="s">
        <v>172</v>
      </c>
      <c r="D118" s="25">
        <v>952868.62399999995</v>
      </c>
      <c r="E118" s="25">
        <v>434593.51425999997</v>
      </c>
      <c r="F118" s="25">
        <v>501075.58923000004</v>
      </c>
      <c r="G118" s="25">
        <v>971561.63205999997</v>
      </c>
      <c r="H118" s="25">
        <v>448295.53657999996</v>
      </c>
      <c r="I118" s="25">
        <v>535740.27819999994</v>
      </c>
      <c r="J118" s="25">
        <v>1005083.68942</v>
      </c>
      <c r="K118" s="25">
        <v>368876.0723</v>
      </c>
      <c r="L118" s="25">
        <v>519456.55385000003</v>
      </c>
      <c r="M118" s="25">
        <v>736032.22548999998</v>
      </c>
      <c r="N118" s="25">
        <v>352822.25506</v>
      </c>
      <c r="O118" s="25">
        <v>576710.28977000003</v>
      </c>
      <c r="P118" s="25">
        <f t="shared" si="2"/>
        <v>7403116.2602200005</v>
      </c>
    </row>
    <row r="119" spans="2:16" ht="12" customHeight="1" x14ac:dyDescent="0.2">
      <c r="B119" t="s">
        <v>173</v>
      </c>
      <c r="C119" s="1" t="s">
        <v>174</v>
      </c>
      <c r="D119" s="27">
        <v>382120.25599999999</v>
      </c>
      <c r="E119" s="27">
        <v>316534.49443000002</v>
      </c>
      <c r="F119" s="27">
        <v>327458.64236000006</v>
      </c>
      <c r="G119" s="27">
        <v>363336.39285</v>
      </c>
      <c r="H119" s="27">
        <v>272557.97255000001</v>
      </c>
      <c r="I119" s="27">
        <v>293984.61943999998</v>
      </c>
      <c r="J119" s="27">
        <v>350430.78781999997</v>
      </c>
      <c r="K119" s="27">
        <v>221506.06975999998</v>
      </c>
      <c r="L119" s="27">
        <v>291532.69135000004</v>
      </c>
      <c r="M119" s="27">
        <v>302146.32143000001</v>
      </c>
      <c r="N119" s="27">
        <v>250234.56093000001</v>
      </c>
      <c r="O119" s="27">
        <v>305870.58926999994</v>
      </c>
      <c r="P119" s="27">
        <f t="shared" si="2"/>
        <v>3677713.3981900001</v>
      </c>
    </row>
    <row r="120" spans="2:16" ht="12" customHeight="1" x14ac:dyDescent="0.2">
      <c r="B120" s="1" t="s">
        <v>175</v>
      </c>
      <c r="C120" s="1" t="s">
        <v>176</v>
      </c>
      <c r="D120" s="27">
        <v>17270.058000000001</v>
      </c>
      <c r="E120" s="27">
        <v>13677.809880000001</v>
      </c>
      <c r="F120" s="27">
        <v>14209.51441</v>
      </c>
      <c r="G120" s="27">
        <v>17855.858530000001</v>
      </c>
      <c r="H120" s="27">
        <v>14815.23741</v>
      </c>
      <c r="I120" s="27">
        <v>8176.17695</v>
      </c>
      <c r="J120" s="27">
        <v>9758.8809199999996</v>
      </c>
      <c r="K120" s="27">
        <v>8718.4136500000004</v>
      </c>
      <c r="L120" s="27">
        <v>13007.54501</v>
      </c>
      <c r="M120" s="27">
        <v>14135.549580000001</v>
      </c>
      <c r="N120" s="27">
        <v>13843.112720000001</v>
      </c>
      <c r="O120" s="27">
        <v>14927.216869999998</v>
      </c>
      <c r="P120" s="27">
        <f t="shared" si="2"/>
        <v>160395.37393</v>
      </c>
    </row>
    <row r="121" spans="2:16" ht="12" customHeight="1" x14ac:dyDescent="0.2">
      <c r="B121" s="1" t="s">
        <v>177</v>
      </c>
      <c r="C121" s="1" t="s">
        <v>178</v>
      </c>
      <c r="D121" s="27">
        <v>5005.59</v>
      </c>
      <c r="E121" s="27">
        <v>4871.4372300000005</v>
      </c>
      <c r="F121" s="27">
        <v>3943.57215</v>
      </c>
      <c r="G121" s="27">
        <v>3553.6154200000001</v>
      </c>
      <c r="H121" s="27">
        <v>2980.7939999999999</v>
      </c>
      <c r="I121" s="27">
        <v>2220.7262700000001</v>
      </c>
      <c r="J121" s="27">
        <v>2558.1280099999999</v>
      </c>
      <c r="K121" s="27">
        <v>1141.4449999999999</v>
      </c>
      <c r="L121" s="27">
        <v>2622.8658999999998</v>
      </c>
      <c r="M121" s="27">
        <v>2662.4793399999999</v>
      </c>
      <c r="N121" s="27">
        <v>3439.0198700000001</v>
      </c>
      <c r="O121" s="27">
        <v>4225.6923699999998</v>
      </c>
      <c r="P121" s="27">
        <f t="shared" si="2"/>
        <v>39225.365559999998</v>
      </c>
    </row>
    <row r="122" spans="2:16" ht="12" customHeight="1" x14ac:dyDescent="0.2">
      <c r="B122" t="s">
        <v>179</v>
      </c>
      <c r="C122" s="1" t="s">
        <v>180</v>
      </c>
      <c r="D122" s="27">
        <v>59234.811000000002</v>
      </c>
      <c r="E122" s="27">
        <v>43413.876759999999</v>
      </c>
      <c r="F122" s="27">
        <v>44794.807289999997</v>
      </c>
      <c r="G122" s="27">
        <v>61211.90165</v>
      </c>
      <c r="H122" s="27">
        <v>56376.986619999996</v>
      </c>
      <c r="I122" s="27">
        <v>62154.98244</v>
      </c>
      <c r="J122" s="27">
        <v>65656.963600000003</v>
      </c>
      <c r="K122" s="27">
        <v>53227.07963</v>
      </c>
      <c r="L122" s="27">
        <v>58060.051979999997</v>
      </c>
      <c r="M122" s="27">
        <v>51389.074390000002</v>
      </c>
      <c r="N122" s="27">
        <v>62263.954619999997</v>
      </c>
      <c r="O122" s="27">
        <v>65476.239179999997</v>
      </c>
      <c r="P122" s="27">
        <f t="shared" si="2"/>
        <v>683260.72915999999</v>
      </c>
    </row>
    <row r="123" spans="2:16" ht="12" customHeight="1" x14ac:dyDescent="0.2">
      <c r="B123" t="s">
        <v>181</v>
      </c>
      <c r="C123" s="1" t="s">
        <v>182</v>
      </c>
      <c r="D123" s="27">
        <v>3022.163</v>
      </c>
      <c r="E123" s="27">
        <v>4055.5729999999999</v>
      </c>
      <c r="F123" s="27">
        <v>4855.2349999999997</v>
      </c>
      <c r="G123" s="27">
        <v>4967.3280000000004</v>
      </c>
      <c r="H123" s="27">
        <v>4283.6469999999999</v>
      </c>
      <c r="I123" s="27">
        <v>6749.1059999999998</v>
      </c>
      <c r="J123" s="27">
        <v>7626.5529999999999</v>
      </c>
      <c r="K123" s="27">
        <v>3886.5949999999998</v>
      </c>
      <c r="L123" s="27">
        <v>6183.9930000000004</v>
      </c>
      <c r="M123" s="27">
        <v>4339.0590000000002</v>
      </c>
      <c r="N123" s="27">
        <v>4240.3819999999996</v>
      </c>
      <c r="O123" s="27">
        <v>3257.893</v>
      </c>
      <c r="P123" s="27">
        <f t="shared" si="2"/>
        <v>57467.527000000002</v>
      </c>
    </row>
    <row r="124" spans="2:16" ht="12" customHeight="1" x14ac:dyDescent="0.2">
      <c r="B124" s="1" t="s">
        <v>183</v>
      </c>
      <c r="C124" s="1" t="s">
        <v>184</v>
      </c>
      <c r="D124" s="27">
        <v>6.1970000000000001</v>
      </c>
      <c r="E124" s="27">
        <v>15.513999999999999</v>
      </c>
      <c r="F124" s="27">
        <v>19.574999999999999</v>
      </c>
      <c r="G124" s="27">
        <v>12.005000000000001</v>
      </c>
      <c r="H124" s="27">
        <v>5.0220000000000002</v>
      </c>
      <c r="I124" s="27">
        <v>16.882000000000001</v>
      </c>
      <c r="J124" s="27">
        <v>13.896000000000001</v>
      </c>
      <c r="K124" s="27">
        <v>12.007999999999999</v>
      </c>
      <c r="L124" s="27">
        <v>11.718</v>
      </c>
      <c r="M124" s="27">
        <v>15.888</v>
      </c>
      <c r="N124" s="27">
        <v>24.635999999999999</v>
      </c>
      <c r="O124" s="27">
        <v>62.347999999999999</v>
      </c>
      <c r="P124" s="27">
        <f>SUM(D124:O124)</f>
        <v>215.68900000000002</v>
      </c>
    </row>
    <row r="125" spans="2:16" ht="12" customHeight="1" x14ac:dyDescent="0.2">
      <c r="B125" s="1" t="s">
        <v>185</v>
      </c>
      <c r="C125" s="1" t="s">
        <v>186</v>
      </c>
      <c r="D125" s="27">
        <v>8648.5079999999998</v>
      </c>
      <c r="E125" s="27">
        <v>10715.834000000001</v>
      </c>
      <c r="F125" s="27">
        <v>573.57799999999997</v>
      </c>
      <c r="G125" s="27">
        <v>164946.875</v>
      </c>
      <c r="H125" s="27">
        <v>96739.445000000007</v>
      </c>
      <c r="I125" s="27">
        <v>63390.139000000003</v>
      </c>
      <c r="J125" s="27">
        <v>54773.330999999998</v>
      </c>
      <c r="K125" s="27">
        <v>47721.427000000003</v>
      </c>
      <c r="L125" s="27">
        <v>36932.453999999998</v>
      </c>
      <c r="M125" s="27">
        <v>9196.67</v>
      </c>
      <c r="N125" s="27">
        <v>24602.276999999998</v>
      </c>
      <c r="O125" s="27">
        <v>11888.905130000001</v>
      </c>
      <c r="P125" s="27">
        <f t="shared" si="2"/>
        <v>530129.44313000003</v>
      </c>
    </row>
    <row r="126" spans="2:16" ht="12" customHeight="1" x14ac:dyDescent="0.2">
      <c r="B126" s="1" t="s">
        <v>187</v>
      </c>
      <c r="C126" s="1" t="s">
        <v>188</v>
      </c>
      <c r="D126" s="27">
        <v>34012.425000000003</v>
      </c>
      <c r="E126" s="27">
        <v>0</v>
      </c>
      <c r="F126" s="27">
        <v>0</v>
      </c>
      <c r="G126" s="27">
        <v>19521.71</v>
      </c>
      <c r="H126" s="27">
        <v>382.84100000000001</v>
      </c>
      <c r="I126" s="27">
        <v>0</v>
      </c>
      <c r="J126" s="27">
        <v>59183.021999999997</v>
      </c>
      <c r="K126" s="27">
        <v>512.36400000000003</v>
      </c>
      <c r="L126" s="27">
        <v>2</v>
      </c>
      <c r="M126" s="27">
        <v>68107.027000000002</v>
      </c>
      <c r="N126" s="27">
        <v>-2</v>
      </c>
      <c r="O126" s="27">
        <v>0</v>
      </c>
      <c r="P126" s="27">
        <f t="shared" si="2"/>
        <v>181719.389</v>
      </c>
    </row>
    <row r="127" spans="2:16" ht="12" customHeight="1" x14ac:dyDescent="0.2">
      <c r="B127" s="1" t="s">
        <v>189</v>
      </c>
      <c r="C127" s="1" t="s">
        <v>190</v>
      </c>
      <c r="D127" s="27">
        <v>38185.148000000001</v>
      </c>
      <c r="E127" s="27">
        <v>-258.72500000000002</v>
      </c>
      <c r="F127" s="27">
        <v>5.8860000000000001</v>
      </c>
      <c r="G127" s="27">
        <v>67666.077999999994</v>
      </c>
      <c r="H127" s="27">
        <v>-31971.02</v>
      </c>
      <c r="I127" s="27">
        <v>620.44500000000005</v>
      </c>
      <c r="J127" s="27">
        <v>41065.699999999997</v>
      </c>
      <c r="K127" s="27">
        <v>-103.557</v>
      </c>
      <c r="L127" s="27">
        <v>141.351</v>
      </c>
      <c r="M127" s="27">
        <v>40724.771999999997</v>
      </c>
      <c r="N127" s="27">
        <v>-28.126999999999999</v>
      </c>
      <c r="O127" s="27">
        <v>600.66</v>
      </c>
      <c r="P127" s="27">
        <f t="shared" si="2"/>
        <v>156648.61099999998</v>
      </c>
    </row>
    <row r="128" spans="2:16" ht="12" customHeight="1" x14ac:dyDescent="0.2">
      <c r="B128" s="1" t="s">
        <v>353</v>
      </c>
      <c r="C128" s="1" t="s">
        <v>192</v>
      </c>
      <c r="D128" s="27">
        <v>44033.745000000003</v>
      </c>
      <c r="E128" s="27">
        <v>687.54600000000005</v>
      </c>
      <c r="F128" s="27">
        <v>-488.74700000000001</v>
      </c>
      <c r="G128" s="27">
        <v>47150.182999999997</v>
      </c>
      <c r="H128" s="27">
        <v>-508.875</v>
      </c>
      <c r="I128" s="27">
        <v>2086.2080000000001</v>
      </c>
      <c r="J128" s="27">
        <v>37566.548000000003</v>
      </c>
      <c r="K128" s="27">
        <v>76.986999999999995</v>
      </c>
      <c r="L128" s="27">
        <v>-95.444999999999993</v>
      </c>
      <c r="M128" s="27">
        <v>43152.93</v>
      </c>
      <c r="N128" s="27">
        <v>-38.375</v>
      </c>
      <c r="O128" s="27">
        <v>76024.501000000004</v>
      </c>
      <c r="P128" s="27">
        <f t="shared" si="2"/>
        <v>249647.20600000001</v>
      </c>
    </row>
    <row r="129" spans="2:16" ht="12" customHeight="1" x14ac:dyDescent="0.2">
      <c r="B129" t="s">
        <v>193</v>
      </c>
      <c r="C129" s="1" t="s">
        <v>194</v>
      </c>
      <c r="D129" s="27">
        <v>355201.09299999999</v>
      </c>
      <c r="E129" s="27">
        <v>34490.265960000004</v>
      </c>
      <c r="F129" s="27">
        <v>99110.684020000001</v>
      </c>
      <c r="G129" s="27">
        <v>210272.47222</v>
      </c>
      <c r="H129" s="27">
        <v>23874.794000000002</v>
      </c>
      <c r="I129" s="27">
        <v>88286.658980000007</v>
      </c>
      <c r="J129" s="27">
        <v>370100.57206999999</v>
      </c>
      <c r="K129" s="27">
        <v>26982.578260000002</v>
      </c>
      <c r="L129" s="27">
        <v>104306.19860999999</v>
      </c>
      <c r="M129" s="27">
        <v>194044.37275000001</v>
      </c>
      <c r="N129" s="27">
        <v>-13246.93708</v>
      </c>
      <c r="O129" s="27">
        <v>88676.023249999998</v>
      </c>
      <c r="P129" s="27">
        <f t="shared" si="2"/>
        <v>1582098.7760400004</v>
      </c>
    </row>
    <row r="130" spans="2:16" ht="12" customHeight="1" x14ac:dyDescent="0.2">
      <c r="B130" s="1" t="s">
        <v>195</v>
      </c>
      <c r="C130" s="1" t="s">
        <v>196</v>
      </c>
      <c r="D130" s="27">
        <v>156.12799999999999</v>
      </c>
      <c r="E130" s="27">
        <v>103.18300000000001</v>
      </c>
      <c r="F130" s="27">
        <v>386.40800000000002</v>
      </c>
      <c r="G130" s="27">
        <v>-6.8136099999999997</v>
      </c>
      <c r="H130" s="27">
        <v>122.23</v>
      </c>
      <c r="I130" s="27">
        <v>133.44499999999999</v>
      </c>
      <c r="J130" s="27">
        <v>85.863</v>
      </c>
      <c r="K130" s="27">
        <v>82.9</v>
      </c>
      <c r="L130" s="27">
        <v>147.50899999999999</v>
      </c>
      <c r="M130" s="27">
        <v>67.742000000000004</v>
      </c>
      <c r="N130" s="27">
        <v>64.817999999999998</v>
      </c>
      <c r="O130" s="27">
        <v>76.153000000000006</v>
      </c>
      <c r="P130" s="27">
        <f t="shared" si="2"/>
        <v>1419.5653900000002</v>
      </c>
    </row>
    <row r="131" spans="2:16" ht="12" customHeight="1" x14ac:dyDescent="0.2">
      <c r="B131" t="s">
        <v>197</v>
      </c>
      <c r="C131" s="1" t="s">
        <v>198</v>
      </c>
      <c r="D131" s="27">
        <v>1007.004</v>
      </c>
      <c r="E131" s="27">
        <v>1313.857</v>
      </c>
      <c r="F131" s="27">
        <v>1331.3589999999999</v>
      </c>
      <c r="G131" s="27">
        <v>1498.905</v>
      </c>
      <c r="H131" s="27">
        <v>1351.127</v>
      </c>
      <c r="I131" s="27">
        <v>1755.53</v>
      </c>
      <c r="J131" s="27">
        <v>1397.6569999999999</v>
      </c>
      <c r="K131" s="27">
        <v>1083.3979999999999</v>
      </c>
      <c r="L131" s="27">
        <v>1510.5609999999999</v>
      </c>
      <c r="M131" s="27">
        <v>1260.991</v>
      </c>
      <c r="N131" s="27">
        <v>1547.635</v>
      </c>
      <c r="O131" s="27">
        <v>1287.047</v>
      </c>
      <c r="P131" s="27">
        <f t="shared" si="2"/>
        <v>16345.071</v>
      </c>
    </row>
    <row r="132" spans="2:16" ht="12" customHeight="1" x14ac:dyDescent="0.2">
      <c r="B132" t="s">
        <v>199</v>
      </c>
      <c r="C132" s="1" t="s">
        <v>200</v>
      </c>
      <c r="D132" s="27">
        <v>584.54999999999995</v>
      </c>
      <c r="E132" s="27">
        <v>988.74900000000002</v>
      </c>
      <c r="F132" s="27">
        <v>1001.244</v>
      </c>
      <c r="G132" s="27">
        <v>4861.8850000000002</v>
      </c>
      <c r="H132" s="27">
        <v>3900.5709999999999</v>
      </c>
      <c r="I132" s="27">
        <v>1392.7211200000002</v>
      </c>
      <c r="J132" s="27">
        <v>-44.307000000000002</v>
      </c>
      <c r="K132" s="27">
        <v>272.71100000000001</v>
      </c>
      <c r="L132" s="27">
        <v>451.09199999999998</v>
      </c>
      <c r="M132" s="27">
        <v>180.38800000000001</v>
      </c>
      <c r="N132" s="27">
        <v>1462.075</v>
      </c>
      <c r="O132" s="27">
        <v>266.2577</v>
      </c>
      <c r="P132" s="27">
        <f t="shared" si="2"/>
        <v>15317.936820000001</v>
      </c>
    </row>
    <row r="133" spans="2:16" ht="12" customHeight="1" thickBot="1" x14ac:dyDescent="0.25">
      <c r="B133" s="29" t="s">
        <v>309</v>
      </c>
      <c r="C133" s="49" t="s">
        <v>310</v>
      </c>
      <c r="D133" s="30">
        <v>4380.9480000000003</v>
      </c>
      <c r="E133" s="30">
        <v>3984.0990000000002</v>
      </c>
      <c r="F133" s="30">
        <v>3873.8310000000001</v>
      </c>
      <c r="G133" s="30">
        <v>4713.2359999999999</v>
      </c>
      <c r="H133" s="30">
        <v>3384.7640000000001</v>
      </c>
      <c r="I133" s="30">
        <v>4772.6379999999999</v>
      </c>
      <c r="J133" s="30">
        <v>4910.0940000000001</v>
      </c>
      <c r="K133" s="30">
        <v>3755.6529999999998</v>
      </c>
      <c r="L133" s="30">
        <v>4641.9679999999998</v>
      </c>
      <c r="M133" s="30">
        <v>4608.9610000000002</v>
      </c>
      <c r="N133" s="30">
        <v>4415.223</v>
      </c>
      <c r="O133" s="30">
        <v>4070.7640000000001</v>
      </c>
      <c r="P133" s="30">
        <f t="shared" si="2"/>
        <v>51512.179000000004</v>
      </c>
    </row>
    <row r="134" spans="2:16" ht="12" customHeight="1" thickBot="1" x14ac:dyDescent="0.25">
      <c r="H134" s="4"/>
      <c r="I134" s="4"/>
      <c r="J134" s="4"/>
      <c r="K134" s="4"/>
      <c r="L134" s="4"/>
      <c r="M134" s="4"/>
      <c r="N134" s="4"/>
      <c r="O134" s="4"/>
      <c r="P134" s="4"/>
    </row>
    <row r="135" spans="2:16" ht="12" customHeight="1" x14ac:dyDescent="0.2">
      <c r="B135" s="24" t="s">
        <v>205</v>
      </c>
      <c r="C135" s="24" t="s">
        <v>206</v>
      </c>
      <c r="D135" s="25">
        <v>185587.08</v>
      </c>
      <c r="E135" s="25">
        <v>159186.875</v>
      </c>
      <c r="F135" s="25">
        <v>195612.00271</v>
      </c>
      <c r="G135" s="25">
        <v>147207.47205000001</v>
      </c>
      <c r="H135" s="25">
        <v>157025.35256</v>
      </c>
      <c r="I135" s="25">
        <v>158278.54883000001</v>
      </c>
      <c r="J135" s="25">
        <v>145198.69440000001</v>
      </c>
      <c r="K135" s="25">
        <v>150629.02999000001</v>
      </c>
      <c r="L135" s="25">
        <v>212232.99100000001</v>
      </c>
      <c r="M135" s="25">
        <v>150512.49299999999</v>
      </c>
      <c r="N135" s="25">
        <v>188551.27192</v>
      </c>
      <c r="O135" s="25">
        <v>162917.64807</v>
      </c>
      <c r="P135" s="25">
        <f t="shared" si="2"/>
        <v>2012939.4595299996</v>
      </c>
    </row>
    <row r="136" spans="2:16" ht="12" customHeight="1" x14ac:dyDescent="0.2">
      <c r="B136" t="s">
        <v>297</v>
      </c>
      <c r="C136" s="1" t="s">
        <v>298</v>
      </c>
      <c r="D136" s="27">
        <v>1040.547</v>
      </c>
      <c r="E136" s="27">
        <v>977.06399999999996</v>
      </c>
      <c r="F136" s="27">
        <v>977.79100000000005</v>
      </c>
      <c r="G136" s="27">
        <v>1020.75</v>
      </c>
      <c r="H136" s="27">
        <v>1158.779</v>
      </c>
      <c r="I136" s="27">
        <v>1189.7539999999999</v>
      </c>
      <c r="J136" s="27">
        <v>1066.768</v>
      </c>
      <c r="K136" s="27">
        <v>1190.3699999999999</v>
      </c>
      <c r="L136" s="27">
        <v>1292.0619999999999</v>
      </c>
      <c r="M136" s="27">
        <v>1052.5129999999999</v>
      </c>
      <c r="N136" s="27">
        <v>994.38599999999997</v>
      </c>
      <c r="O136" s="27">
        <v>887.30799999999999</v>
      </c>
      <c r="P136" s="27">
        <f t="shared" si="2"/>
        <v>12848.092000000001</v>
      </c>
    </row>
    <row r="137" spans="2:16" ht="12" customHeight="1" x14ac:dyDescent="0.2">
      <c r="B137" s="1" t="s">
        <v>207</v>
      </c>
      <c r="C137" s="1" t="s">
        <v>208</v>
      </c>
      <c r="D137" s="27">
        <v>36065.328000000001</v>
      </c>
      <c r="E137" s="27">
        <v>13179.144</v>
      </c>
      <c r="F137" s="27">
        <v>46959.928650000002</v>
      </c>
      <c r="G137" s="27">
        <v>17013.993999999999</v>
      </c>
      <c r="H137" s="27">
        <v>9137.1671300000016</v>
      </c>
      <c r="I137" s="27">
        <v>22045.992999999999</v>
      </c>
      <c r="J137" s="27">
        <v>15110.103999999999</v>
      </c>
      <c r="K137" s="27">
        <v>12194.302750000001</v>
      </c>
      <c r="L137" s="27">
        <v>44598.3</v>
      </c>
      <c r="M137" s="27">
        <v>13367.471</v>
      </c>
      <c r="N137" s="27">
        <v>40274.400000000001</v>
      </c>
      <c r="O137" s="27">
        <v>24300.475999999999</v>
      </c>
      <c r="P137" s="27">
        <f t="shared" si="2"/>
        <v>294246.60853000003</v>
      </c>
    </row>
    <row r="138" spans="2:16" ht="12" customHeight="1" x14ac:dyDescent="0.2">
      <c r="B138" s="1" t="s">
        <v>209</v>
      </c>
      <c r="C138" s="1" t="s">
        <v>210</v>
      </c>
      <c r="D138" s="27">
        <v>16502.669000000002</v>
      </c>
      <c r="E138" s="27">
        <v>18985.71</v>
      </c>
      <c r="F138" s="27">
        <v>16455.866999999998</v>
      </c>
      <c r="G138" s="27">
        <v>18507.058000000001</v>
      </c>
      <c r="H138" s="27">
        <v>19211.673999999999</v>
      </c>
      <c r="I138" s="27">
        <v>18104.455000000002</v>
      </c>
      <c r="J138" s="27">
        <v>17672.036</v>
      </c>
      <c r="K138" s="27">
        <v>18055.537</v>
      </c>
      <c r="L138" s="27">
        <v>17940.991000000002</v>
      </c>
      <c r="M138" s="27">
        <v>18698.737000000001</v>
      </c>
      <c r="N138" s="27">
        <v>17462.656999999999</v>
      </c>
      <c r="O138" s="27">
        <v>16969.931</v>
      </c>
      <c r="P138" s="27">
        <f t="shared" si="2"/>
        <v>214567.32200000004</v>
      </c>
    </row>
    <row r="139" spans="2:16" ht="12" customHeight="1" x14ac:dyDescent="0.2">
      <c r="B139" s="1" t="s">
        <v>211</v>
      </c>
      <c r="C139" s="1" t="s">
        <v>212</v>
      </c>
      <c r="D139" s="27">
        <v>68527.667000000001</v>
      </c>
      <c r="E139" s="27">
        <v>53015.802000000003</v>
      </c>
      <c r="F139" s="27">
        <v>50681.25606</v>
      </c>
      <c r="G139" s="27">
        <v>55336.525000000001</v>
      </c>
      <c r="H139" s="27">
        <v>58118.419430000002</v>
      </c>
      <c r="I139" s="27">
        <v>49521.970829999998</v>
      </c>
      <c r="J139" s="27">
        <v>52181.138399999996</v>
      </c>
      <c r="K139" s="27">
        <v>52133.783000000003</v>
      </c>
      <c r="L139" s="27">
        <v>51458.83</v>
      </c>
      <c r="M139" s="27">
        <v>52990.648000000001</v>
      </c>
      <c r="N139" s="27">
        <v>46250.849920000001</v>
      </c>
      <c r="O139" s="27">
        <v>51649.078070000003</v>
      </c>
      <c r="P139" s="27">
        <f>SUM(D139:O139)</f>
        <v>641865.96771</v>
      </c>
    </row>
    <row r="140" spans="2:16" ht="12" customHeight="1" x14ac:dyDescent="0.2">
      <c r="B140" s="58" t="s">
        <v>213</v>
      </c>
      <c r="C140" s="58" t="s">
        <v>411</v>
      </c>
      <c r="D140" s="27">
        <v>34403.226999999999</v>
      </c>
      <c r="E140" s="27">
        <v>44784.434999999998</v>
      </c>
      <c r="F140" s="27">
        <v>31430.026999999998</v>
      </c>
      <c r="G140" s="27">
        <v>27533.277050000001</v>
      </c>
      <c r="H140" s="27">
        <v>37614.154000000002</v>
      </c>
      <c r="I140" s="27">
        <v>38724.114999999998</v>
      </c>
      <c r="J140" s="27">
        <v>28137.167000000001</v>
      </c>
      <c r="K140" s="27">
        <v>36201.173999999999</v>
      </c>
      <c r="L140" s="27">
        <v>43489.381000000001</v>
      </c>
      <c r="M140" s="27">
        <v>35278.696000000004</v>
      </c>
      <c r="N140" s="27">
        <v>54119.021999999997</v>
      </c>
      <c r="O140" s="27">
        <v>37960.468000000001</v>
      </c>
      <c r="P140" s="27">
        <f>SUM(D140:O140)</f>
        <v>449675.14304999996</v>
      </c>
    </row>
    <row r="141" spans="2:16" ht="12" customHeight="1" x14ac:dyDescent="0.2">
      <c r="B141" s="58" t="s">
        <v>215</v>
      </c>
      <c r="C141" s="58" t="s">
        <v>412</v>
      </c>
      <c r="D141" s="27">
        <v>29047.641</v>
      </c>
      <c r="E141" s="27">
        <v>28244.720000000001</v>
      </c>
      <c r="F141" s="27">
        <v>26943.727999999999</v>
      </c>
      <c r="G141" s="27">
        <v>27795.867999999999</v>
      </c>
      <c r="H141" s="27">
        <v>31785.159</v>
      </c>
      <c r="I141" s="27">
        <v>28692.260999999999</v>
      </c>
      <c r="J141" s="27">
        <v>31031.481</v>
      </c>
      <c r="K141" s="27">
        <v>30853.863239999999</v>
      </c>
      <c r="L141" s="27">
        <v>30359.611000000001</v>
      </c>
      <c r="M141" s="27">
        <v>29124.428</v>
      </c>
      <c r="N141" s="27">
        <v>29133.142</v>
      </c>
      <c r="O141" s="27">
        <v>31150.386999999999</v>
      </c>
      <c r="P141" s="27">
        <f>SUM(D141:O141)</f>
        <v>354162.28924000001</v>
      </c>
    </row>
    <row r="142" spans="2:16" ht="12" customHeight="1" thickBot="1" x14ac:dyDescent="0.25">
      <c r="B142" s="59" t="s">
        <v>217</v>
      </c>
      <c r="C142" s="60" t="s">
        <v>413</v>
      </c>
      <c r="D142" s="73">
        <v>0</v>
      </c>
      <c r="E142" s="73">
        <v>0</v>
      </c>
      <c r="F142" s="73">
        <v>22163.404999999999</v>
      </c>
      <c r="G142" s="73">
        <v>0</v>
      </c>
      <c r="H142" s="73">
        <v>0</v>
      </c>
      <c r="I142" s="73">
        <v>0</v>
      </c>
      <c r="J142" s="73">
        <v>0</v>
      </c>
      <c r="K142" s="73">
        <v>0</v>
      </c>
      <c r="L142" s="73">
        <v>23093.815999999999</v>
      </c>
      <c r="M142" s="73">
        <v>0</v>
      </c>
      <c r="N142" s="73">
        <v>316.815</v>
      </c>
      <c r="O142" s="73">
        <v>0</v>
      </c>
      <c r="P142" s="61">
        <f>SUM(D142:O142)</f>
        <v>45574.036</v>
      </c>
    </row>
    <row r="143" spans="2:16" ht="12" customHeight="1" thickBot="1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2:16" ht="12" customHeight="1" x14ac:dyDescent="0.2">
      <c r="B144" s="24" t="s">
        <v>65</v>
      </c>
      <c r="C144" s="24" t="s">
        <v>221</v>
      </c>
      <c r="D144" s="25">
        <v>1379274.638</v>
      </c>
      <c r="E144" s="25">
        <v>928290.27635000006</v>
      </c>
      <c r="F144" s="25">
        <v>1190411.15769</v>
      </c>
      <c r="G144" s="25">
        <v>1300057.8500599999</v>
      </c>
      <c r="H144" s="25">
        <v>1341872.99609</v>
      </c>
      <c r="I144" s="25">
        <v>1349567.6578599999</v>
      </c>
      <c r="J144" s="25">
        <v>1204199.0366</v>
      </c>
      <c r="K144" s="25">
        <v>1226647.7720999999</v>
      </c>
      <c r="L144" s="25">
        <v>1238804.6239</v>
      </c>
      <c r="M144" s="25">
        <v>1206499.8827799999</v>
      </c>
      <c r="N144" s="25">
        <v>1548073.51859</v>
      </c>
      <c r="O144" s="25">
        <v>955418.05395000009</v>
      </c>
      <c r="P144" s="25">
        <f t="shared" si="2"/>
        <v>14869117.46397</v>
      </c>
    </row>
    <row r="145" spans="2:16" ht="12" customHeight="1" x14ac:dyDescent="0.2">
      <c r="B145" s="1" t="s">
        <v>222</v>
      </c>
      <c r="C145" s="37" t="s">
        <v>223</v>
      </c>
      <c r="D145" s="38">
        <v>389175.15899999999</v>
      </c>
      <c r="E145" s="38">
        <v>227921.87575000001</v>
      </c>
      <c r="F145" s="38">
        <v>255211.85261</v>
      </c>
      <c r="G145" s="38">
        <v>330799.42625999998</v>
      </c>
      <c r="H145" s="38">
        <v>310361.34331000003</v>
      </c>
      <c r="I145" s="38">
        <v>368457.17337999999</v>
      </c>
      <c r="J145" s="38">
        <v>352199.28256999998</v>
      </c>
      <c r="K145" s="38">
        <v>308666.06808</v>
      </c>
      <c r="L145" s="38">
        <v>347282.51963</v>
      </c>
      <c r="M145" s="38">
        <v>294286.57658999995</v>
      </c>
      <c r="N145" s="38">
        <v>332912.20707</v>
      </c>
      <c r="O145" s="38">
        <v>357979.83777999994</v>
      </c>
      <c r="P145" s="38">
        <f t="shared" si="2"/>
        <v>3875253.3220300004</v>
      </c>
    </row>
    <row r="146" spans="2:16" ht="12" customHeight="1" x14ac:dyDescent="0.2">
      <c r="B146" s="1" t="s">
        <v>224</v>
      </c>
      <c r="C146" s="1" t="s">
        <v>225</v>
      </c>
      <c r="D146" s="27">
        <v>154229.81</v>
      </c>
      <c r="E146" s="27">
        <v>56901.606299999999</v>
      </c>
      <c r="F146" s="27">
        <v>72595.829370000007</v>
      </c>
      <c r="G146" s="27">
        <v>104907.72490999999</v>
      </c>
      <c r="H146" s="27">
        <v>94207.753390000013</v>
      </c>
      <c r="I146" s="27">
        <v>107956.54837</v>
      </c>
      <c r="J146" s="27">
        <v>103979.65570999999</v>
      </c>
      <c r="K146" s="27">
        <v>90636.166559999998</v>
      </c>
      <c r="L146" s="27">
        <v>101413.77124</v>
      </c>
      <c r="M146" s="27">
        <v>92484.259810000003</v>
      </c>
      <c r="N146" s="27">
        <v>103483.03339</v>
      </c>
      <c r="O146" s="27">
        <v>123627.71935</v>
      </c>
      <c r="P146" s="27">
        <f t="shared" si="2"/>
        <v>1206423.8783999998</v>
      </c>
    </row>
    <row r="147" spans="2:16" ht="12" customHeight="1" x14ac:dyDescent="0.2">
      <c r="B147" s="1" t="s">
        <v>226</v>
      </c>
      <c r="C147" s="1" t="s">
        <v>227</v>
      </c>
      <c r="D147" s="27">
        <v>158514.299</v>
      </c>
      <c r="E147" s="27">
        <v>119052.75327</v>
      </c>
      <c r="F147" s="27">
        <v>118655.07862</v>
      </c>
      <c r="G147" s="27">
        <v>144546.89430000001</v>
      </c>
      <c r="H147" s="27">
        <v>144560.00719</v>
      </c>
      <c r="I147" s="27">
        <v>168940.14374</v>
      </c>
      <c r="J147" s="27">
        <v>150928.82021000001</v>
      </c>
      <c r="K147" s="27">
        <v>138269.07947</v>
      </c>
      <c r="L147" s="27">
        <v>154660.90937000001</v>
      </c>
      <c r="M147" s="27">
        <v>128243.22312999998</v>
      </c>
      <c r="N147" s="27">
        <v>145063.18236999999</v>
      </c>
      <c r="O147" s="27">
        <v>149438.95501000001</v>
      </c>
      <c r="P147" s="27">
        <f t="shared" ref="P147:P190" si="3">SUM(D147:O147)</f>
        <v>1720873.34568</v>
      </c>
    </row>
    <row r="148" spans="2:16" ht="12" customHeight="1" x14ac:dyDescent="0.2">
      <c r="B148" s="1" t="s">
        <v>228</v>
      </c>
      <c r="C148" s="44" t="s">
        <v>229</v>
      </c>
      <c r="D148" s="27">
        <v>71386.941999999995</v>
      </c>
      <c r="E148" s="27">
        <v>50722.865180000001</v>
      </c>
      <c r="F148" s="27">
        <v>62323.278619999997</v>
      </c>
      <c r="G148" s="27">
        <v>79202.903949999993</v>
      </c>
      <c r="H148" s="27">
        <v>68471.608769999992</v>
      </c>
      <c r="I148" s="27">
        <v>86510.748700000011</v>
      </c>
      <c r="J148" s="27">
        <v>91654.266250000001</v>
      </c>
      <c r="K148" s="27">
        <v>76387.255950000006</v>
      </c>
      <c r="L148" s="27">
        <v>87531.289019999997</v>
      </c>
      <c r="M148" s="27">
        <v>71665.74338</v>
      </c>
      <c r="N148" s="27">
        <v>82090.322409999993</v>
      </c>
      <c r="O148" s="27">
        <v>82742.109030000007</v>
      </c>
      <c r="P148" s="27">
        <f t="shared" si="3"/>
        <v>910689.3332600001</v>
      </c>
    </row>
    <row r="149" spans="2:16" ht="12" customHeight="1" x14ac:dyDescent="0.2">
      <c r="B149" t="s">
        <v>299</v>
      </c>
      <c r="C149" s="15" t="s">
        <v>300</v>
      </c>
      <c r="D149" s="28">
        <v>5044.107</v>
      </c>
      <c r="E149" s="28">
        <v>1244.6510000000001</v>
      </c>
      <c r="F149" s="28">
        <v>1637.6659999999999</v>
      </c>
      <c r="G149" s="28">
        <v>2141.9031</v>
      </c>
      <c r="H149" s="28">
        <v>3121.9739599999998</v>
      </c>
      <c r="I149" s="28">
        <v>5049.7325700000001</v>
      </c>
      <c r="J149" s="28">
        <v>5636.5404000000008</v>
      </c>
      <c r="K149" s="28">
        <v>3373.5661</v>
      </c>
      <c r="L149" s="28">
        <v>3676.55</v>
      </c>
      <c r="M149" s="28">
        <v>1893.3502699999999</v>
      </c>
      <c r="N149" s="28">
        <v>2275.6689000000001</v>
      </c>
      <c r="O149" s="28">
        <v>2171.0543900000002</v>
      </c>
      <c r="P149" s="28">
        <f t="shared" si="3"/>
        <v>37266.763689999992</v>
      </c>
    </row>
    <row r="150" spans="2:16" ht="12" customHeight="1" x14ac:dyDescent="0.2">
      <c r="B150" t="s">
        <v>230</v>
      </c>
      <c r="C150" s="1" t="s">
        <v>231</v>
      </c>
      <c r="D150" s="27">
        <v>712573.75399999996</v>
      </c>
      <c r="E150" s="27">
        <v>478709.98439999996</v>
      </c>
      <c r="F150" s="27">
        <v>678203.86008000001</v>
      </c>
      <c r="G150" s="27">
        <v>631194.53810000001</v>
      </c>
      <c r="H150" s="27">
        <v>767399.98432000005</v>
      </c>
      <c r="I150" s="27">
        <v>681666.02095000003</v>
      </c>
      <c r="J150" s="27">
        <v>573411.4448099999</v>
      </c>
      <c r="K150" s="27">
        <v>675434.96617999999</v>
      </c>
      <c r="L150" s="27">
        <v>615663.05013999995</v>
      </c>
      <c r="M150" s="27">
        <v>599513.12920000008</v>
      </c>
      <c r="N150" s="27">
        <v>904970.44750999997</v>
      </c>
      <c r="O150" s="27">
        <v>295974.97447000002</v>
      </c>
      <c r="P150" s="27">
        <f t="shared" si="3"/>
        <v>7614716.1541600004</v>
      </c>
    </row>
    <row r="151" spans="2:16" ht="12" customHeight="1" x14ac:dyDescent="0.2">
      <c r="B151" t="s">
        <v>232</v>
      </c>
      <c r="C151" s="1" t="s">
        <v>233</v>
      </c>
      <c r="D151" s="27"/>
      <c r="E151" s="27">
        <v>-12.145</v>
      </c>
      <c r="F151" s="27">
        <v>0</v>
      </c>
      <c r="G151" s="27">
        <v>0</v>
      </c>
      <c r="H151" s="27">
        <v>-49.832999999999998</v>
      </c>
      <c r="I151" s="27">
        <v>-3174.4895000000001</v>
      </c>
      <c r="J151" s="27">
        <v>-1969.481</v>
      </c>
      <c r="K151" s="27">
        <v>-229.09399999999999</v>
      </c>
      <c r="L151" s="27">
        <v>-9.1117900000000009</v>
      </c>
      <c r="M151" s="27">
        <v>-557.303</v>
      </c>
      <c r="N151" s="27">
        <v>-1047.864</v>
      </c>
      <c r="O151" s="27">
        <v>1009.699</v>
      </c>
      <c r="P151" s="27">
        <f t="shared" si="3"/>
        <v>-6039.6222900000002</v>
      </c>
    </row>
    <row r="152" spans="2:16" ht="12" customHeight="1" x14ac:dyDescent="0.2">
      <c r="B152" s="1" t="s">
        <v>234</v>
      </c>
      <c r="C152" s="1" t="s">
        <v>235</v>
      </c>
      <c r="D152" s="27">
        <v>712573.75399999996</v>
      </c>
      <c r="E152" s="27">
        <v>478697.8394</v>
      </c>
      <c r="F152" s="27">
        <v>678203.86008000001</v>
      </c>
      <c r="G152" s="27">
        <v>631194.53810000001</v>
      </c>
      <c r="H152" s="27">
        <v>767350.15132000006</v>
      </c>
      <c r="I152" s="27">
        <v>678491.53145000001</v>
      </c>
      <c r="J152" s="27">
        <v>571441.96380999999</v>
      </c>
      <c r="K152" s="27">
        <v>675205.87217999995</v>
      </c>
      <c r="L152" s="27">
        <v>615653.93835000007</v>
      </c>
      <c r="M152" s="27">
        <v>598955.82620000001</v>
      </c>
      <c r="N152" s="27">
        <v>903922.58351000003</v>
      </c>
      <c r="O152" s="27">
        <v>296984.67347000004</v>
      </c>
      <c r="P152" s="27">
        <f t="shared" si="3"/>
        <v>7608676.531870001</v>
      </c>
    </row>
    <row r="153" spans="2:16" ht="12" customHeight="1" x14ac:dyDescent="0.2">
      <c r="C153" s="6" t="s">
        <v>84</v>
      </c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2:16" ht="12" customHeight="1" x14ac:dyDescent="0.2">
      <c r="C154" s="6" t="s">
        <v>236</v>
      </c>
      <c r="D154" s="27">
        <v>668213.76699999999</v>
      </c>
      <c r="E154" s="27">
        <v>446331.39275484846</v>
      </c>
      <c r="F154" s="27">
        <v>633042.63345224794</v>
      </c>
      <c r="G154" s="27">
        <v>594379.7379057823</v>
      </c>
      <c r="H154" s="27">
        <v>729121.98883984389</v>
      </c>
      <c r="I154" s="27">
        <v>634058.50951766793</v>
      </c>
      <c r="J154" s="27">
        <v>530007.50212142267</v>
      </c>
      <c r="K154" s="27">
        <v>633844.01345274271</v>
      </c>
      <c r="L154" s="27">
        <v>580551.18775922444</v>
      </c>
      <c r="M154" s="27">
        <v>562442.35298216483</v>
      </c>
      <c r="N154" s="27">
        <v>867510.64639294846</v>
      </c>
      <c r="O154" s="27">
        <v>271302.53405465937</v>
      </c>
      <c r="P154" s="27">
        <f t="shared" si="3"/>
        <v>7150806.2662335541</v>
      </c>
    </row>
    <row r="155" spans="2:16" ht="12" customHeight="1" x14ac:dyDescent="0.2">
      <c r="C155" s="6" t="s">
        <v>237</v>
      </c>
      <c r="D155" s="27">
        <v>6801.7870000000003</v>
      </c>
      <c r="E155" s="27">
        <v>2388.4074831084199</v>
      </c>
      <c r="F155" s="27">
        <v>4181.4133783818297</v>
      </c>
      <c r="G155" s="27">
        <v>4586.444539873899</v>
      </c>
      <c r="H155" s="27">
        <v>4660.4444998132576</v>
      </c>
      <c r="I155" s="27">
        <v>5244.4584828120633</v>
      </c>
      <c r="J155" s="27">
        <v>4627.2156599039954</v>
      </c>
      <c r="K155" s="27">
        <v>4031.3383734196409</v>
      </c>
      <c r="L155" s="27">
        <v>3807.343244149843</v>
      </c>
      <c r="M155" s="27">
        <v>12918.26756503314</v>
      </c>
      <c r="N155" s="27">
        <v>9278.2081271799689</v>
      </c>
      <c r="O155" s="27">
        <v>4390.8718140671172</v>
      </c>
      <c r="P155" s="27">
        <f t="shared" si="3"/>
        <v>66916.200167743169</v>
      </c>
    </row>
    <row r="156" spans="2:16" ht="12" customHeight="1" x14ac:dyDescent="0.2">
      <c r="C156" s="39" t="s">
        <v>238</v>
      </c>
      <c r="D156" s="28">
        <v>37558.199999999997</v>
      </c>
      <c r="E156" s="28">
        <v>29978.039162043089</v>
      </c>
      <c r="F156" s="28">
        <v>40979.813249370309</v>
      </c>
      <c r="G156" s="28">
        <v>32228.355654343719</v>
      </c>
      <c r="H156" s="28">
        <v>33567.717980343048</v>
      </c>
      <c r="I156" s="28">
        <v>39188.563449520036</v>
      </c>
      <c r="J156" s="28">
        <v>36807.246028673362</v>
      </c>
      <c r="K156" s="28">
        <v>37330.520353837623</v>
      </c>
      <c r="L156" s="28">
        <v>31295.407346625649</v>
      </c>
      <c r="M156" s="28">
        <v>23595.205652802131</v>
      </c>
      <c r="N156" s="28">
        <v>27133.728989871459</v>
      </c>
      <c r="O156" s="28">
        <v>21291.267601273561</v>
      </c>
      <c r="P156" s="28">
        <f>SUM(D156:O156)</f>
        <v>390954.06546870398</v>
      </c>
    </row>
    <row r="157" spans="2:16" ht="12" customHeight="1" x14ac:dyDescent="0.2">
      <c r="B157" s="1" t="s">
        <v>239</v>
      </c>
      <c r="C157" s="1" t="s">
        <v>240</v>
      </c>
      <c r="D157" s="27">
        <v>217943.609</v>
      </c>
      <c r="E157" s="27">
        <v>179870.70681</v>
      </c>
      <c r="F157" s="27">
        <v>225292.06007000001</v>
      </c>
      <c r="G157" s="27">
        <v>262639.98755000002</v>
      </c>
      <c r="H157" s="27">
        <v>211778.60113</v>
      </c>
      <c r="I157" s="27">
        <v>253475.59256999998</v>
      </c>
      <c r="J157" s="27">
        <v>208923.86306999999</v>
      </c>
      <c r="K157" s="27">
        <v>200396.90263999999</v>
      </c>
      <c r="L157" s="27">
        <v>226898.94946</v>
      </c>
      <c r="M157" s="27">
        <v>253283.42653</v>
      </c>
      <c r="N157" s="27">
        <v>266150.94731999998</v>
      </c>
      <c r="O157" s="27">
        <v>258557.69737000001</v>
      </c>
      <c r="P157" s="27">
        <f t="shared" si="3"/>
        <v>2765212.3435200001</v>
      </c>
    </row>
    <row r="158" spans="2:16" ht="12" customHeight="1" x14ac:dyDescent="0.2">
      <c r="B158" t="s">
        <v>241</v>
      </c>
      <c r="C158" s="1" t="s">
        <v>242</v>
      </c>
      <c r="D158" s="27">
        <v>197656.008</v>
      </c>
      <c r="E158" s="27">
        <v>167116.21677999999</v>
      </c>
      <c r="F158" s="27">
        <v>217970.02047999998</v>
      </c>
      <c r="G158" s="27">
        <v>233861.98055000001</v>
      </c>
      <c r="H158" s="27">
        <v>179275.74912999998</v>
      </c>
      <c r="I158" s="27">
        <v>213364.17056999999</v>
      </c>
      <c r="J158" s="27">
        <v>179694.33562</v>
      </c>
      <c r="K158" s="27">
        <v>163298.58222000001</v>
      </c>
      <c r="L158" s="27">
        <v>196027.59771999999</v>
      </c>
      <c r="M158" s="27">
        <v>236697.60253</v>
      </c>
      <c r="N158" s="27">
        <v>255266.08869</v>
      </c>
      <c r="O158" s="27">
        <v>241590.32837</v>
      </c>
      <c r="P158" s="27">
        <f t="shared" si="3"/>
        <v>2481818.6806600001</v>
      </c>
    </row>
    <row r="159" spans="2:16" ht="12" customHeight="1" x14ac:dyDescent="0.2">
      <c r="B159" t="s">
        <v>243</v>
      </c>
      <c r="C159" s="1" t="s">
        <v>244</v>
      </c>
      <c r="D159" s="27">
        <v>-212.33500000000001</v>
      </c>
      <c r="E159" s="27">
        <v>-24.288970000000003</v>
      </c>
      <c r="F159" s="27">
        <v>-8408.9424099999997</v>
      </c>
      <c r="G159" s="27">
        <v>-79.165999999999997</v>
      </c>
      <c r="H159" s="27">
        <v>0</v>
      </c>
      <c r="I159" s="27">
        <v>-742.12900000000002</v>
      </c>
      <c r="J159" s="27">
        <v>-11522.22055</v>
      </c>
      <c r="K159" s="27">
        <v>-934.05358000000001</v>
      </c>
      <c r="L159" s="27">
        <v>-1132.5082600000001</v>
      </c>
      <c r="M159" s="27">
        <v>-1704.58</v>
      </c>
      <c r="N159" s="27">
        <v>-4764.3139199999996</v>
      </c>
      <c r="O159" s="27">
        <v>2275.3490000000002</v>
      </c>
      <c r="P159" s="27">
        <f t="shared" si="3"/>
        <v>-27249.188689999995</v>
      </c>
    </row>
    <row r="160" spans="2:16" ht="12" customHeight="1" x14ac:dyDescent="0.2">
      <c r="B160" t="s">
        <v>245</v>
      </c>
      <c r="C160" s="1" t="s">
        <v>246</v>
      </c>
      <c r="D160" s="65">
        <v>20499.936000000002</v>
      </c>
      <c r="E160" s="65">
        <v>12778.779</v>
      </c>
      <c r="F160" s="65">
        <v>15730.982</v>
      </c>
      <c r="G160" s="65">
        <v>28857.172999999999</v>
      </c>
      <c r="H160" s="65">
        <v>32502.851999999999</v>
      </c>
      <c r="I160" s="65">
        <v>40853.550999999999</v>
      </c>
      <c r="J160" s="65">
        <v>40751.748</v>
      </c>
      <c r="K160" s="65">
        <v>38032.374000000003</v>
      </c>
      <c r="L160" s="65">
        <v>32003.859999999997</v>
      </c>
      <c r="M160" s="65">
        <v>18290.403999999999</v>
      </c>
      <c r="N160" s="65">
        <v>15649.172550000001</v>
      </c>
      <c r="O160" s="65">
        <v>14692.02</v>
      </c>
      <c r="P160" s="27">
        <f t="shared" si="3"/>
        <v>310642.85155000002</v>
      </c>
    </row>
    <row r="161" spans="2:16" ht="12" customHeight="1" x14ac:dyDescent="0.2">
      <c r="B161" s="1" t="s">
        <v>247</v>
      </c>
      <c r="C161" s="62" t="s">
        <v>248</v>
      </c>
      <c r="D161" s="27">
        <v>30307.047999999999</v>
      </c>
      <c r="E161" s="27">
        <v>29796.946610000003</v>
      </c>
      <c r="F161" s="27">
        <v>30706.976729999998</v>
      </c>
      <c r="G161" s="27">
        <v>36065.331060000004</v>
      </c>
      <c r="H161" s="27">
        <v>31408.207030000001</v>
      </c>
      <c r="I161" s="27">
        <v>32655.128570000001</v>
      </c>
      <c r="J161" s="27">
        <v>28884.23</v>
      </c>
      <c r="K161" s="27">
        <v>25640.877359999999</v>
      </c>
      <c r="L161" s="27">
        <v>34843.62399</v>
      </c>
      <c r="M161" s="27">
        <v>32085.69773</v>
      </c>
      <c r="N161" s="27">
        <v>35424.54264</v>
      </c>
      <c r="O161" s="27">
        <v>35668.117450000005</v>
      </c>
      <c r="P161" s="52">
        <f>SUM(D161:O161)</f>
        <v>383486.72717000003</v>
      </c>
    </row>
    <row r="162" spans="2:16" ht="12" customHeight="1" x14ac:dyDescent="0.2">
      <c r="C162" s="6" t="s">
        <v>84</v>
      </c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2:16" ht="12" customHeight="1" x14ac:dyDescent="0.2">
      <c r="C163" s="6" t="s">
        <v>250</v>
      </c>
      <c r="D163" s="27">
        <v>3204.9580000000001</v>
      </c>
      <c r="E163" s="27">
        <v>2334.6078008133118</v>
      </c>
      <c r="F163" s="27">
        <v>2546.653467530859</v>
      </c>
      <c r="G163" s="27">
        <v>2906.3410553461899</v>
      </c>
      <c r="H163" s="27">
        <v>2365.5522839753362</v>
      </c>
      <c r="I163" s="27">
        <v>3110.7000102648954</v>
      </c>
      <c r="J163" s="66">
        <v>2839.977348542076</v>
      </c>
      <c r="K163" s="27">
        <v>2937.2159750295209</v>
      </c>
      <c r="L163" s="27">
        <v>2673.374428556453</v>
      </c>
      <c r="M163" s="27">
        <v>2542.7443248494164</v>
      </c>
      <c r="N163" s="27">
        <v>2745.7131322727992</v>
      </c>
      <c r="O163" s="27">
        <v>2888.4250556812831</v>
      </c>
      <c r="P163" s="27">
        <f>SUM(D163:O163)</f>
        <v>33096.262882862145</v>
      </c>
    </row>
    <row r="164" spans="2:16" ht="12" customHeight="1" x14ac:dyDescent="0.2">
      <c r="C164" s="6" t="s">
        <v>251</v>
      </c>
      <c r="D164" s="27">
        <v>6855.7830000000004</v>
      </c>
      <c r="E164" s="27">
        <v>7723.4904780068155</v>
      </c>
      <c r="F164" s="27">
        <v>5155.8710008529506</v>
      </c>
      <c r="G164" s="27">
        <v>5607.6932866318239</v>
      </c>
      <c r="H164" s="27">
        <v>3725.9117309383682</v>
      </c>
      <c r="I164" s="27">
        <v>5163.2494865303288</v>
      </c>
      <c r="J164" s="27">
        <v>4254.6321621864008</v>
      </c>
      <c r="K164" s="27">
        <v>4284.5732672981912</v>
      </c>
      <c r="L164" s="27">
        <v>4479.5218185101967</v>
      </c>
      <c r="M164" s="27">
        <v>6001.8624866229829</v>
      </c>
      <c r="N164" s="27">
        <v>6231.6151789172345</v>
      </c>
      <c r="O164" s="27">
        <v>6715.8131761079321</v>
      </c>
      <c r="P164" s="27">
        <f t="shared" si="3"/>
        <v>66200.017072603223</v>
      </c>
    </row>
    <row r="165" spans="2:16" ht="12" customHeight="1" x14ac:dyDescent="0.2">
      <c r="C165" s="6" t="s">
        <v>252</v>
      </c>
      <c r="D165" s="27">
        <v>19638.198</v>
      </c>
      <c r="E165" s="27">
        <v>18953.084424935649</v>
      </c>
      <c r="F165" s="27">
        <v>22554.72440152994</v>
      </c>
      <c r="G165" s="27">
        <v>26517.793707602679</v>
      </c>
      <c r="H165" s="27">
        <v>24741.730163292086</v>
      </c>
      <c r="I165" s="27">
        <v>23885.570978025546</v>
      </c>
      <c r="J165" s="27">
        <v>21174.076976365854</v>
      </c>
      <c r="K165" s="27">
        <v>21056.409098604552</v>
      </c>
      <c r="L165" s="27">
        <v>26917.925807420215</v>
      </c>
      <c r="M165" s="27">
        <v>23739.067879839171</v>
      </c>
      <c r="N165" s="27">
        <v>25729.547622350445</v>
      </c>
      <c r="O165" s="27">
        <v>25138.849331145731</v>
      </c>
      <c r="P165" s="27">
        <f t="shared" si="3"/>
        <v>280046.97839111189</v>
      </c>
    </row>
    <row r="166" spans="2:16" ht="12" customHeight="1" x14ac:dyDescent="0.2">
      <c r="C166" s="6" t="s">
        <v>355</v>
      </c>
      <c r="D166" s="27">
        <v>608.10799999999995</v>
      </c>
      <c r="E166" s="27">
        <v>785.76390624422345</v>
      </c>
      <c r="F166" s="27">
        <v>449.72786008624837</v>
      </c>
      <c r="G166" s="27">
        <v>1033.5030104193072</v>
      </c>
      <c r="H166" s="27">
        <v>575.01285179421006</v>
      </c>
      <c r="I166" s="27">
        <v>495.60809517922837</v>
      </c>
      <c r="J166" s="66">
        <v>615.54351290567104</v>
      </c>
      <c r="K166" s="27">
        <v>299.89499409725687</v>
      </c>
      <c r="L166" s="27">
        <v>772.80193551313164</v>
      </c>
      <c r="M166" s="27">
        <v>-197.97696131156752</v>
      </c>
      <c r="N166" s="27">
        <v>717.66670645952138</v>
      </c>
      <c r="O166" s="27">
        <v>925.02988706506221</v>
      </c>
      <c r="P166" s="27">
        <f t="shared" si="3"/>
        <v>7080.6837984522936</v>
      </c>
    </row>
    <row r="167" spans="2:16" ht="12" customHeight="1" x14ac:dyDescent="0.2">
      <c r="B167" s="1" t="s">
        <v>253</v>
      </c>
      <c r="C167" s="23" t="s">
        <v>371</v>
      </c>
      <c r="D167" s="26">
        <v>6755.6559999999999</v>
      </c>
      <c r="E167" s="26">
        <v>7566.0060000000003</v>
      </c>
      <c r="F167" s="26">
        <v>4098.2160000000003</v>
      </c>
      <c r="G167" s="26">
        <v>8003.11</v>
      </c>
      <c r="H167" s="26">
        <v>16362.834999999999</v>
      </c>
      <c r="I167" s="26">
        <v>13411.661</v>
      </c>
      <c r="J167" s="26">
        <v>24333.314999999999</v>
      </c>
      <c r="K167" s="26">
        <v>12195.853999999999</v>
      </c>
      <c r="L167" s="26">
        <v>9626.1409999999996</v>
      </c>
      <c r="M167" s="26">
        <v>8479.4390000000003</v>
      </c>
      <c r="N167" s="26">
        <v>6973.3010000000004</v>
      </c>
      <c r="O167" s="26">
        <v>6952.9979999999996</v>
      </c>
      <c r="P167" s="26">
        <f t="shared" si="3"/>
        <v>124758.53200000001</v>
      </c>
    </row>
    <row r="168" spans="2:16" ht="12" customHeight="1" x14ac:dyDescent="0.2">
      <c r="B168" s="1" t="s">
        <v>255</v>
      </c>
      <c r="C168" s="1" t="s">
        <v>256</v>
      </c>
      <c r="D168" s="27">
        <v>22519.413</v>
      </c>
      <c r="E168" s="27">
        <v>4436.9017800000001</v>
      </c>
      <c r="F168" s="27">
        <v>-3101.8077999999996</v>
      </c>
      <c r="G168" s="27">
        <v>31355.45709</v>
      </c>
      <c r="H168" s="27">
        <v>4611.8582999999999</v>
      </c>
      <c r="I168" s="27">
        <v>3076.57089</v>
      </c>
      <c r="J168" s="27">
        <v>18416.382149999998</v>
      </c>
      <c r="K168" s="27">
        <v>4542.1978399999998</v>
      </c>
      <c r="L168" s="27">
        <v>4499.45147</v>
      </c>
      <c r="M168" s="27">
        <v>19408.916730000001</v>
      </c>
      <c r="N168" s="27">
        <v>2689.93705</v>
      </c>
      <c r="O168" s="27">
        <v>-725.27012000000002</v>
      </c>
      <c r="P168" s="27">
        <f t="shared" si="3"/>
        <v>111730.00837999998</v>
      </c>
    </row>
    <row r="169" spans="2:16" ht="12" customHeight="1" x14ac:dyDescent="0.2">
      <c r="B169" s="1" t="s">
        <v>257</v>
      </c>
      <c r="C169" s="1" t="s">
        <v>258</v>
      </c>
      <c r="D169" s="27">
        <v>21562.824000000001</v>
      </c>
      <c r="E169" s="27">
        <v>5917.8018499999998</v>
      </c>
      <c r="F169" s="27">
        <v>5693.3545999999997</v>
      </c>
      <c r="G169" s="27">
        <v>32063.541499999999</v>
      </c>
      <c r="H169" s="27">
        <v>6229.8499299999994</v>
      </c>
      <c r="I169" s="27">
        <v>5002.8567599999997</v>
      </c>
      <c r="J169" s="27">
        <v>20624.63537</v>
      </c>
      <c r="K169" s="27">
        <v>6945.8990100000001</v>
      </c>
      <c r="L169" s="27">
        <v>7400.93282</v>
      </c>
      <c r="M169" s="27">
        <v>34522.41547</v>
      </c>
      <c r="N169" s="27">
        <v>5447.39599</v>
      </c>
      <c r="O169" s="27">
        <v>4855.8785099999996</v>
      </c>
      <c r="P169" s="27">
        <f t="shared" si="3"/>
        <v>156267.38581000001</v>
      </c>
    </row>
    <row r="170" spans="2:16" ht="12" customHeight="1" x14ac:dyDescent="0.2">
      <c r="B170" s="1" t="s">
        <v>259</v>
      </c>
      <c r="C170" s="1" t="s">
        <v>260</v>
      </c>
      <c r="D170" s="27">
        <v>-2312.8629999999998</v>
      </c>
      <c r="E170" s="27">
        <v>-1480.9000700000001</v>
      </c>
      <c r="F170" s="27">
        <v>-8795.1624000000011</v>
      </c>
      <c r="G170" s="27">
        <v>-708.08441000000005</v>
      </c>
      <c r="H170" s="27">
        <v>-1617.99163</v>
      </c>
      <c r="I170" s="27">
        <v>-1926.2858700000002</v>
      </c>
      <c r="J170" s="27">
        <v>-2208.2532200000001</v>
      </c>
      <c r="K170" s="27">
        <v>-2403.7011699999998</v>
      </c>
      <c r="L170" s="27">
        <v>-2901.48135</v>
      </c>
      <c r="M170" s="27">
        <v>-15113.498740000001</v>
      </c>
      <c r="N170" s="27">
        <v>-2757.45894</v>
      </c>
      <c r="O170" s="27">
        <v>-5581.1486299999997</v>
      </c>
      <c r="P170" s="27">
        <f t="shared" si="3"/>
        <v>-47806.829429999998</v>
      </c>
    </row>
    <row r="171" spans="2:16" ht="12" customHeight="1" thickBot="1" x14ac:dyDescent="0.25">
      <c r="B171" s="49" t="s">
        <v>301</v>
      </c>
      <c r="C171" s="29" t="s">
        <v>302</v>
      </c>
      <c r="D171" s="30">
        <v>3269.4520000000002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f t="shared" si="3"/>
        <v>3269.4520000000002</v>
      </c>
    </row>
    <row r="172" spans="2:16" ht="12" customHeight="1" thickBot="1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3" t="s">
        <v>68</v>
      </c>
      <c r="C173" s="63" t="s">
        <v>414</v>
      </c>
      <c r="D173" s="40">
        <v>1169965.9040000001</v>
      </c>
      <c r="E173" s="40">
        <v>468838.99400000001</v>
      </c>
      <c r="F173" s="40">
        <v>524228.43900000001</v>
      </c>
      <c r="G173" s="40">
        <v>930626.29885999998</v>
      </c>
      <c r="H173" s="40">
        <v>546159.29426999995</v>
      </c>
      <c r="I173" s="40">
        <v>741229.71672000003</v>
      </c>
      <c r="J173" s="40">
        <v>947467.15</v>
      </c>
      <c r="K173" s="40">
        <v>730764.33351000003</v>
      </c>
      <c r="L173" s="40">
        <v>577842.86309</v>
      </c>
      <c r="M173" s="40">
        <v>806596.44484000001</v>
      </c>
      <c r="N173" s="40">
        <v>521773.08175999997</v>
      </c>
      <c r="O173" s="40">
        <v>474788.09664</v>
      </c>
      <c r="P173" s="40">
        <f t="shared" si="3"/>
        <v>8440280.6166900005</v>
      </c>
    </row>
    <row r="174" spans="2:16" ht="12" customHeight="1" x14ac:dyDescent="0.2">
      <c r="B174" t="s">
        <v>262</v>
      </c>
      <c r="C174" t="s">
        <v>263</v>
      </c>
      <c r="D174" s="66">
        <v>1170399.4550000001</v>
      </c>
      <c r="E174" s="66">
        <v>468925.90399999998</v>
      </c>
      <c r="F174" s="66">
        <v>524483.29599999997</v>
      </c>
      <c r="G174" s="66">
        <v>930666.53700000001</v>
      </c>
      <c r="H174" s="66">
        <v>546749.11499999999</v>
      </c>
      <c r="I174" s="66">
        <v>741424.02399999998</v>
      </c>
      <c r="J174" s="66">
        <v>948495.5</v>
      </c>
      <c r="K174" s="66">
        <v>732440.95799999998</v>
      </c>
      <c r="L174" s="66">
        <v>578316.41899999999</v>
      </c>
      <c r="M174" s="66">
        <v>807715.72400000005</v>
      </c>
      <c r="N174" s="66">
        <v>522051.06400000001</v>
      </c>
      <c r="O174" s="66">
        <v>474867.02299999999</v>
      </c>
      <c r="P174" s="66">
        <f t="shared" si="3"/>
        <v>8446535.0189999994</v>
      </c>
    </row>
    <row r="175" spans="2:16" ht="12" customHeight="1" thickBot="1" x14ac:dyDescent="0.25">
      <c r="B175" s="64" t="s">
        <v>264</v>
      </c>
      <c r="C175" s="64" t="s">
        <v>265</v>
      </c>
      <c r="D175" s="50">
        <v>-433.55099999999999</v>
      </c>
      <c r="E175" s="50">
        <v>-86.91</v>
      </c>
      <c r="F175" s="50">
        <v>-254.857</v>
      </c>
      <c r="G175" s="50">
        <v>-40.238140000000001</v>
      </c>
      <c r="H175" s="50">
        <v>-589.82073000000003</v>
      </c>
      <c r="I175" s="50">
        <v>-194.30727999999999</v>
      </c>
      <c r="J175" s="50">
        <v>-1028.3499999999999</v>
      </c>
      <c r="K175" s="50">
        <v>-1676.6244899999999</v>
      </c>
      <c r="L175" s="50">
        <v>-473.55590999999998</v>
      </c>
      <c r="M175" s="50">
        <v>-1119.2791599999998</v>
      </c>
      <c r="N175" s="50">
        <v>-277.98223999999999</v>
      </c>
      <c r="O175" s="50">
        <v>-78.926360000000102</v>
      </c>
      <c r="P175" s="74">
        <f t="shared" si="3"/>
        <v>-6254.4023100000004</v>
      </c>
    </row>
    <row r="176" spans="2:16" ht="12" customHeight="1" thickBot="1" x14ac:dyDescent="0.25">
      <c r="B176" s="5"/>
      <c r="C176" s="5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47"/>
    </row>
    <row r="177" spans="2:16" ht="12" customHeight="1" thickBot="1" x14ac:dyDescent="0.25">
      <c r="B177" s="31" t="s">
        <v>71</v>
      </c>
      <c r="C177" s="31" t="s">
        <v>70</v>
      </c>
      <c r="D177" s="32">
        <v>0</v>
      </c>
      <c r="E177" s="32">
        <v>0</v>
      </c>
      <c r="F177" s="32">
        <v>0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409200.875</v>
      </c>
      <c r="M177" s="32">
        <v>0</v>
      </c>
      <c r="N177" s="32">
        <v>0</v>
      </c>
      <c r="O177" s="32">
        <v>0</v>
      </c>
      <c r="P177" s="32">
        <f t="shared" ref="P177" si="4">SUM(D177:O177)</f>
        <v>409200.875</v>
      </c>
    </row>
    <row r="178" spans="2:16" ht="12" customHeight="1" thickBot="1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3" t="s">
        <v>74</v>
      </c>
      <c r="C179" s="33" t="s">
        <v>266</v>
      </c>
      <c r="D179" s="40">
        <v>-21404.213</v>
      </c>
      <c r="E179" s="40">
        <v>227018.22260000004</v>
      </c>
      <c r="F179" s="40">
        <v>278257.52364000003</v>
      </c>
      <c r="G179" s="40">
        <v>536028.27361000003</v>
      </c>
      <c r="H179" s="40">
        <v>303987.72852999996</v>
      </c>
      <c r="I179" s="40">
        <v>224154.18894999998</v>
      </c>
      <c r="J179" s="40">
        <v>242865.70954999997</v>
      </c>
      <c r="K179" s="40">
        <v>340101.35356000002</v>
      </c>
      <c r="L179" s="40">
        <v>2013759.0878500002</v>
      </c>
      <c r="M179" s="40">
        <v>149975.70074999999</v>
      </c>
      <c r="N179" s="40">
        <v>374020.06196999998</v>
      </c>
      <c r="O179" s="40">
        <v>1349238.3194899999</v>
      </c>
      <c r="P179" s="40">
        <f t="shared" si="3"/>
        <v>6018001.9575000005</v>
      </c>
    </row>
    <row r="180" spans="2:16" ht="12" customHeight="1" x14ac:dyDescent="0.2">
      <c r="C180" s="6" t="s">
        <v>267</v>
      </c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</row>
    <row r="181" spans="2:16" ht="12" customHeight="1" x14ac:dyDescent="0.2">
      <c r="C181" s="1" t="s">
        <v>268</v>
      </c>
      <c r="D181" s="27">
        <v>177409.111</v>
      </c>
      <c r="E181" s="27">
        <v>325013.20523999998</v>
      </c>
      <c r="F181" s="27">
        <v>380154.81550000008</v>
      </c>
      <c r="G181" s="27">
        <v>589019.30955000001</v>
      </c>
      <c r="H181" s="27">
        <v>434806.49422999995</v>
      </c>
      <c r="I181" s="27">
        <v>439473.25767999992</v>
      </c>
      <c r="J181" s="27">
        <v>448498.75451999996</v>
      </c>
      <c r="K181" s="27">
        <v>512452.03563999996</v>
      </c>
      <c r="L181" s="27">
        <v>2174472.2722799997</v>
      </c>
      <c r="M181" s="27">
        <v>772796.40287999995</v>
      </c>
      <c r="N181" s="27">
        <v>550072.24359000009</v>
      </c>
      <c r="O181" s="27">
        <v>465848.96380999993</v>
      </c>
      <c r="P181" s="27">
        <f t="shared" si="3"/>
        <v>7270016.8659199988</v>
      </c>
    </row>
    <row r="182" spans="2:16" ht="12" customHeight="1" x14ac:dyDescent="0.2">
      <c r="C182" s="15" t="s">
        <v>269</v>
      </c>
      <c r="D182" s="28">
        <v>-198813.32399999999</v>
      </c>
      <c r="E182" s="28">
        <v>-97994.982640000002</v>
      </c>
      <c r="F182" s="28">
        <v>-101897.29186</v>
      </c>
      <c r="G182" s="28">
        <v>-52991.035939999994</v>
      </c>
      <c r="H182" s="28">
        <v>-130818.7657</v>
      </c>
      <c r="I182" s="28">
        <v>-215319.06873000003</v>
      </c>
      <c r="J182" s="28">
        <v>-205633.04496999999</v>
      </c>
      <c r="K182" s="28">
        <v>-172350.68207999997</v>
      </c>
      <c r="L182" s="28">
        <v>-160713.18442999999</v>
      </c>
      <c r="M182" s="28">
        <v>-622820.70212999999</v>
      </c>
      <c r="N182" s="28">
        <v>-176052.18162000002</v>
      </c>
      <c r="O182" s="28">
        <v>883389.35568000004</v>
      </c>
      <c r="P182" s="28">
        <f>SUM(D182:O182)</f>
        <v>-1252014.9084199998</v>
      </c>
    </row>
    <row r="183" spans="2:16" ht="12" customHeight="1" x14ac:dyDescent="0.2">
      <c r="B183" s="1" t="s">
        <v>270</v>
      </c>
      <c r="C183" s="1" t="s">
        <v>271</v>
      </c>
      <c r="D183" s="27">
        <v>32485.017</v>
      </c>
      <c r="E183" s="27">
        <v>312431.10943000001</v>
      </c>
      <c r="F183" s="27">
        <v>332717.17838000006</v>
      </c>
      <c r="G183" s="27">
        <v>463321.59555000003</v>
      </c>
      <c r="H183" s="27">
        <v>338248.25766999996</v>
      </c>
      <c r="I183" s="27">
        <v>378492.86965999997</v>
      </c>
      <c r="J183" s="27">
        <v>388575.20931999997</v>
      </c>
      <c r="K183" s="27">
        <v>423969.77963999996</v>
      </c>
      <c r="L183" s="27">
        <v>2079270.5704900001</v>
      </c>
      <c r="M183" s="27">
        <v>605827.73039000004</v>
      </c>
      <c r="N183" s="27">
        <v>543783.03163999994</v>
      </c>
      <c r="O183" s="27">
        <v>457593.05914999999</v>
      </c>
      <c r="P183" s="27">
        <f t="shared" si="3"/>
        <v>6356715.4083199995</v>
      </c>
    </row>
    <row r="184" spans="2:16" ht="12" customHeight="1" x14ac:dyDescent="0.2">
      <c r="B184" s="1" t="s">
        <v>272</v>
      </c>
      <c r="C184" s="1" t="s">
        <v>273</v>
      </c>
      <c r="D184" s="27">
        <v>-83194.008000000002</v>
      </c>
      <c r="E184" s="27">
        <v>-68032.651310000001</v>
      </c>
      <c r="F184" s="27">
        <v>-53807.174290000003</v>
      </c>
      <c r="G184" s="27">
        <v>-12387.52614</v>
      </c>
      <c r="H184" s="27">
        <v>-56748.964780000002</v>
      </c>
      <c r="I184" s="27">
        <v>-138194.38924000002</v>
      </c>
      <c r="J184" s="27">
        <v>-122882.98454</v>
      </c>
      <c r="K184" s="27">
        <v>-110355.80282</v>
      </c>
      <c r="L184" s="27">
        <v>-135896.4301</v>
      </c>
      <c r="M184" s="27">
        <v>-171331.90674000001</v>
      </c>
      <c r="N184" s="27">
        <v>-120736.25271</v>
      </c>
      <c r="O184" s="27">
        <v>767459.39038</v>
      </c>
      <c r="P184" s="27">
        <f t="shared" si="3"/>
        <v>-306108.70029000007</v>
      </c>
    </row>
    <row r="185" spans="2:16" ht="12" customHeight="1" x14ac:dyDescent="0.2">
      <c r="B185" s="1" t="s">
        <v>274</v>
      </c>
      <c r="C185" s="1" t="s">
        <v>275</v>
      </c>
      <c r="D185" s="27">
        <v>-25495.695</v>
      </c>
      <c r="E185" s="27">
        <v>-3439.3496600000003</v>
      </c>
      <c r="F185" s="27">
        <v>-15776.518179999999</v>
      </c>
      <c r="G185" s="27">
        <v>-3412.7314799999999</v>
      </c>
      <c r="H185" s="27">
        <v>-27815.50531</v>
      </c>
      <c r="I185" s="27">
        <v>-4207.46976</v>
      </c>
      <c r="J185" s="27">
        <v>-41791.473770000004</v>
      </c>
      <c r="K185" s="27">
        <v>-6345.4158799999996</v>
      </c>
      <c r="L185" s="27">
        <v>-11330.406220000001</v>
      </c>
      <c r="M185" s="27">
        <v>-4915.9584500000001</v>
      </c>
      <c r="N185" s="27">
        <v>-24907.465789999998</v>
      </c>
      <c r="O185" s="27">
        <v>-5853.7625399999997</v>
      </c>
      <c r="P185" s="27">
        <f t="shared" si="3"/>
        <v>-175291.75203999999</v>
      </c>
    </row>
    <row r="186" spans="2:16" ht="12" customHeight="1" x14ac:dyDescent="0.2">
      <c r="B186" s="1" t="s">
        <v>276</v>
      </c>
      <c r="C186" s="1" t="s">
        <v>277</v>
      </c>
      <c r="D186" s="27">
        <v>51508.605000000003</v>
      </c>
      <c r="E186" s="27">
        <v>4574.5758099999994</v>
      </c>
      <c r="F186" s="27">
        <v>31651.525120000002</v>
      </c>
      <c r="G186" s="27">
        <v>0</v>
      </c>
      <c r="H186" s="27">
        <v>15742.20556</v>
      </c>
      <c r="I186" s="27">
        <v>32081.213019999999</v>
      </c>
      <c r="J186" s="27">
        <v>44497.103200000005</v>
      </c>
      <c r="K186" s="27">
        <v>0</v>
      </c>
      <c r="L186" s="27">
        <v>49819.927210000002</v>
      </c>
      <c r="M186" s="27">
        <v>4864.9804899999999</v>
      </c>
      <c r="N186" s="27">
        <v>1192.03196</v>
      </c>
      <c r="O186" s="27">
        <v>1814.75101</v>
      </c>
      <c r="P186" s="27">
        <f t="shared" si="3"/>
        <v>237746.91838000002</v>
      </c>
    </row>
    <row r="187" spans="2:16" ht="12" customHeight="1" x14ac:dyDescent="0.2">
      <c r="B187" s="1" t="s">
        <v>278</v>
      </c>
      <c r="C187" s="1" t="s">
        <v>279</v>
      </c>
      <c r="D187" s="27">
        <v>-90118.288</v>
      </c>
      <c r="E187" s="27">
        <v>-26522.981670000001</v>
      </c>
      <c r="F187" s="27">
        <v>-32313.599389999999</v>
      </c>
      <c r="G187" s="27">
        <v>-37190.778319999998</v>
      </c>
      <c r="H187" s="27">
        <v>-46254.295610000001</v>
      </c>
      <c r="I187" s="27">
        <v>-72917.209730000002</v>
      </c>
      <c r="J187" s="27">
        <v>-40958.586659999994</v>
      </c>
      <c r="K187" s="27">
        <v>-55649.463380000001</v>
      </c>
      <c r="L187" s="27">
        <v>-13485.56553</v>
      </c>
      <c r="M187" s="27">
        <v>-446572.83694000001</v>
      </c>
      <c r="N187" s="27">
        <v>-30408.01513</v>
      </c>
      <c r="O187" s="27">
        <v>121783.72784000001</v>
      </c>
      <c r="P187" s="27">
        <f t="shared" si="3"/>
        <v>-770607.89251999999</v>
      </c>
    </row>
    <row r="188" spans="2:16" ht="12" customHeight="1" thickBot="1" x14ac:dyDescent="0.25">
      <c r="B188" s="29" t="s">
        <v>280</v>
      </c>
      <c r="C188" s="29" t="s">
        <v>281</v>
      </c>
      <c r="D188" s="30">
        <v>93410.156000000003</v>
      </c>
      <c r="E188" s="30">
        <v>8007.52</v>
      </c>
      <c r="F188" s="30">
        <v>15786.111999999999</v>
      </c>
      <c r="G188" s="30">
        <v>125697.71400000001</v>
      </c>
      <c r="H188" s="30">
        <v>80816.031000000003</v>
      </c>
      <c r="I188" s="30">
        <v>28899.174999999999</v>
      </c>
      <c r="J188" s="30">
        <v>15426.441999999999</v>
      </c>
      <c r="K188" s="30">
        <v>88482.255999999994</v>
      </c>
      <c r="L188" s="30">
        <v>45380.991999999998</v>
      </c>
      <c r="M188" s="30">
        <v>162103.69200000001</v>
      </c>
      <c r="N188" s="30">
        <v>5096.732</v>
      </c>
      <c r="O188" s="30">
        <v>6441.1536500000002</v>
      </c>
      <c r="P188" s="30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6" ht="12" customHeight="1" thickBot="1" x14ac:dyDescent="0.25">
      <c r="B190" s="31" t="s">
        <v>39</v>
      </c>
      <c r="C190" s="31" t="s">
        <v>38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-15000</v>
      </c>
      <c r="J190" s="32">
        <v>-2500</v>
      </c>
      <c r="K190" s="32">
        <v>0</v>
      </c>
      <c r="L190" s="32">
        <v>0</v>
      </c>
      <c r="M190" s="32">
        <v>0</v>
      </c>
      <c r="N190" s="32">
        <v>0</v>
      </c>
      <c r="O190" s="32">
        <v>-17500</v>
      </c>
      <c r="P190" s="32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02241-4D37-46AD-AC47-241D858CAE6C}">
  <sheetPr>
    <tabColor theme="4"/>
  </sheetPr>
  <dimension ref="A1:Q468"/>
  <sheetViews>
    <sheetView showGridLines="0" tabSelected="1" zoomScale="115" zoomScaleNormal="115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ColWidth="9.33203125" defaultRowHeight="11.25" x14ac:dyDescent="0.2"/>
  <cols>
    <col min="1" max="1" width="2.83203125" style="1" customWidth="1"/>
    <col min="2" max="2" width="19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16.5" thickBot="1" x14ac:dyDescent="0.3">
      <c r="B2" s="209" t="s">
        <v>18</v>
      </c>
      <c r="C2" s="239">
        <v>2026</v>
      </c>
      <c r="D2" s="210"/>
      <c r="E2" s="210">
        <v>2</v>
      </c>
      <c r="F2" s="210">
        <v>3</v>
      </c>
      <c r="G2" s="210">
        <v>4</v>
      </c>
      <c r="H2" s="210">
        <v>5</v>
      </c>
      <c r="I2" s="210">
        <v>6</v>
      </c>
      <c r="J2" s="210">
        <v>7</v>
      </c>
      <c r="K2" s="210">
        <v>8</v>
      </c>
      <c r="L2" s="210">
        <v>9</v>
      </c>
      <c r="M2" s="210">
        <v>10</v>
      </c>
      <c r="N2" s="210">
        <v>11</v>
      </c>
      <c r="O2" s="210">
        <v>12</v>
      </c>
      <c r="P2" s="210"/>
    </row>
    <row r="3" spans="1:16" ht="12" customHeight="1" x14ac:dyDescent="0.2">
      <c r="B3" s="226"/>
      <c r="C3" s="226"/>
      <c r="D3" s="227" t="str">
        <f>CONCATENATE("Jan. ",$C$2)</f>
        <v>Jan. 2026</v>
      </c>
      <c r="E3" s="240" t="s">
        <v>19</v>
      </c>
      <c r="F3" s="240" t="s">
        <v>20</v>
      </c>
      <c r="G3" s="240" t="s">
        <v>21</v>
      </c>
      <c r="H3" s="240" t="s">
        <v>22</v>
      </c>
      <c r="I3" s="240" t="s">
        <v>23</v>
      </c>
      <c r="J3" s="240" t="s">
        <v>24</v>
      </c>
      <c r="K3" s="240" t="s">
        <v>25</v>
      </c>
      <c r="L3" s="240" t="s">
        <v>26</v>
      </c>
      <c r="M3" s="240" t="s">
        <v>27</v>
      </c>
      <c r="N3" s="240" t="s">
        <v>28</v>
      </c>
      <c r="O3" s="240" t="s">
        <v>29</v>
      </c>
      <c r="P3" s="227" t="s">
        <v>30</v>
      </c>
    </row>
    <row r="4" spans="1:16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37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6" ht="12" customHeight="1" x14ac:dyDescent="0.2">
      <c r="B5" s="224" t="s">
        <v>31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 ht="12" customHeight="1" x14ac:dyDescent="0.2">
      <c r="B6" s="152"/>
      <c r="C6" s="153" t="s">
        <v>32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152"/>
      <c r="C7" s="163" t="s">
        <v>33</v>
      </c>
      <c r="D7" s="211">
        <v>-3757605.6223800001</v>
      </c>
      <c r="E7" s="211">
        <v>-217358.32274</v>
      </c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</row>
    <row r="8" spans="1:16" x14ac:dyDescent="0.2">
      <c r="B8" s="152"/>
      <c r="C8" s="155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36</v>
      </c>
      <c r="C10" s="152" t="s">
        <v>37</v>
      </c>
      <c r="D10" s="18">
        <v>-3757605.6223800001</v>
      </c>
      <c r="E10" s="18">
        <v>-217358.32274</v>
      </c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ht="12" customHeight="1" x14ac:dyDescent="0.2">
      <c r="B11" s="152"/>
      <c r="C11" s="152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39</v>
      </c>
      <c r="C12" s="162" t="s">
        <v>40</v>
      </c>
      <c r="D12" s="212">
        <v>0</v>
      </c>
      <c r="E12" s="212">
        <v>0</v>
      </c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</row>
    <row r="13" spans="1:16" ht="12" customHeight="1" x14ac:dyDescent="0.2">
      <c r="B13" s="152"/>
      <c r="C13" s="153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33</v>
      </c>
      <c r="D14" s="46">
        <v>64698696.954580002</v>
      </c>
      <c r="E14" s="46">
        <v>104648416.05100998</v>
      </c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</row>
    <row r="15" spans="1:16" ht="12" customHeight="1" x14ac:dyDescent="0.2">
      <c r="B15" s="152"/>
      <c r="C15" s="152" t="s">
        <v>42</v>
      </c>
      <c r="D15" s="18">
        <v>30552.123959999994</v>
      </c>
      <c r="E15" s="18">
        <v>-753443.98798999994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ht="12" customHeight="1" x14ac:dyDescent="0.2">
      <c r="B16" s="152"/>
      <c r="C16" s="163" t="s">
        <v>43</v>
      </c>
      <c r="D16" s="212">
        <v>64668144.830619998</v>
      </c>
      <c r="E16" s="212">
        <v>105401860.03899999</v>
      </c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</row>
    <row r="17" spans="2:16" ht="12" customHeight="1" x14ac:dyDescent="0.2">
      <c r="B17" s="152"/>
      <c r="C17" s="155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44</v>
      </c>
      <c r="C19" s="152" t="s">
        <v>45</v>
      </c>
      <c r="D19" s="18">
        <v>36650801.724040002</v>
      </c>
      <c r="E19" s="18">
        <v>36996635.117360003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2:16" ht="12" customHeight="1" x14ac:dyDescent="0.2">
      <c r="B20" s="152" t="s">
        <v>46</v>
      </c>
      <c r="C20" s="152" t="s">
        <v>47</v>
      </c>
      <c r="D20" s="18">
        <v>-1208180.00089</v>
      </c>
      <c r="E20" s="18">
        <v>-291270.35382999998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6" ht="12" customHeight="1" x14ac:dyDescent="0.2">
      <c r="B21" s="152" t="s">
        <v>48</v>
      </c>
      <c r="C21" s="152" t="s">
        <v>49</v>
      </c>
      <c r="D21" s="18">
        <v>22497713.821869999</v>
      </c>
      <c r="E21" s="18">
        <v>24166549.268770002</v>
      </c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6" ht="12" customHeight="1" x14ac:dyDescent="0.2">
      <c r="B22" s="152" t="s">
        <v>50</v>
      </c>
      <c r="C22" s="152" t="s">
        <v>51</v>
      </c>
      <c r="D22" s="18">
        <v>39338.579380000003</v>
      </c>
      <c r="E22" s="18">
        <v>755856.897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6" ht="12" customHeight="1" x14ac:dyDescent="0.2">
      <c r="B23" s="152" t="s">
        <v>52</v>
      </c>
      <c r="C23" s="152" t="s">
        <v>53</v>
      </c>
      <c r="D23" s="18">
        <v>48646.983899999999</v>
      </c>
      <c r="E23" s="18">
        <v>41958.979930000001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6" ht="12" customHeight="1" x14ac:dyDescent="0.2">
      <c r="B24" s="152"/>
      <c r="C24" s="152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55</v>
      </c>
      <c r="C25" s="152" t="s">
        <v>56</v>
      </c>
      <c r="D25" s="18">
        <v>5275688.8042600006</v>
      </c>
      <c r="E25" s="18">
        <v>36282414.293779999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6" ht="12" customHeight="1" x14ac:dyDescent="0.2">
      <c r="B26" s="152" t="s">
        <v>57</v>
      </c>
      <c r="C26" s="152" t="s">
        <v>58</v>
      </c>
      <c r="D26" s="18">
        <v>-247267.82440000001</v>
      </c>
      <c r="E26" s="18">
        <v>1716949.54776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6" ht="12" customHeight="1" x14ac:dyDescent="0.2">
      <c r="B27" s="152" t="s">
        <v>59</v>
      </c>
      <c r="C27" s="152" t="s">
        <v>60</v>
      </c>
      <c r="D27" s="18">
        <v>793753.35000999994</v>
      </c>
      <c r="E27" s="18">
        <v>1196802.40976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2:16" ht="12" customHeight="1" x14ac:dyDescent="0.2">
      <c r="B28" s="152" t="s">
        <v>61</v>
      </c>
      <c r="C28" s="152" t="s">
        <v>62</v>
      </c>
      <c r="D28" s="18">
        <v>-39861.765770000005</v>
      </c>
      <c r="E28" s="18">
        <v>1700721.8537000001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2:16" ht="12" customHeight="1" x14ac:dyDescent="0.2">
      <c r="B29" s="152" t="s">
        <v>63</v>
      </c>
      <c r="C29" s="152" t="s">
        <v>64</v>
      </c>
      <c r="D29" s="18">
        <v>22982.479230000001</v>
      </c>
      <c r="E29" s="18">
        <v>233434.54915000001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2:16" ht="12" customHeight="1" x14ac:dyDescent="0.2">
      <c r="B30" s="152" t="s">
        <v>65</v>
      </c>
      <c r="C30" s="152" t="s">
        <v>66</v>
      </c>
      <c r="D30" s="18">
        <v>379306.1153</v>
      </c>
      <c r="E30" s="18">
        <v>1077276.5676099998</v>
      </c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2:16" ht="12" customHeight="1" x14ac:dyDescent="0.2">
      <c r="B31" s="152"/>
      <c r="C31" s="152" t="s">
        <v>67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68</v>
      </c>
      <c r="C32" s="152" t="s">
        <v>69</v>
      </c>
      <c r="D32" s="18">
        <v>7751.9667800000007</v>
      </c>
      <c r="E32" s="18">
        <v>759351.19209999999</v>
      </c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7" ht="12" customHeight="1" x14ac:dyDescent="0.2">
      <c r="B33" s="152"/>
      <c r="C33" s="152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71</v>
      </c>
      <c r="C34" s="152" t="s">
        <v>72</v>
      </c>
      <c r="D34" s="18">
        <v>0</v>
      </c>
      <c r="E34" s="18">
        <v>0</v>
      </c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7" ht="12" customHeight="1" x14ac:dyDescent="0.2">
      <c r="B35" s="152"/>
      <c r="C35" s="152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63" t="s">
        <v>74</v>
      </c>
      <c r="C36" s="163" t="s">
        <v>75</v>
      </c>
      <c r="D36" s="212">
        <v>478022.72086999996</v>
      </c>
      <c r="E36" s="212">
        <v>11735.727920000008</v>
      </c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</row>
    <row r="37" spans="1:17" s="5" customFormat="1" ht="12" customHeight="1" thickBot="1" x14ac:dyDescent="0.25">
      <c r="B37" s="219">
        <v>38</v>
      </c>
      <c r="C37" s="169" t="s">
        <v>76</v>
      </c>
      <c r="D37" s="213">
        <v>60941091.332199998</v>
      </c>
      <c r="E37" s="213">
        <v>104431057.72826998</v>
      </c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77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06" t="s">
        <v>78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7" s="5" customFormat="1" ht="12" customHeight="1" x14ac:dyDescent="0.2">
      <c r="B41" s="153" t="s">
        <v>44</v>
      </c>
      <c r="C41" s="153" t="s">
        <v>79</v>
      </c>
      <c r="D41" s="46">
        <v>36650801.724040002</v>
      </c>
      <c r="E41" s="46">
        <v>36996635.117360003</v>
      </c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1"/>
    </row>
    <row r="42" spans="1:17" ht="12" customHeight="1" x14ac:dyDescent="0.2">
      <c r="B42" s="207" t="s">
        <v>80</v>
      </c>
      <c r="C42" s="207" t="s">
        <v>81</v>
      </c>
      <c r="D42" s="208">
        <v>36552665.670139998</v>
      </c>
      <c r="E42" s="208">
        <v>36368914.749190003</v>
      </c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</row>
    <row r="43" spans="1:17" ht="12" customHeight="1" x14ac:dyDescent="0.2">
      <c r="B43" s="152" t="s">
        <v>82</v>
      </c>
      <c r="C43" s="232" t="s">
        <v>83</v>
      </c>
      <c r="D43" s="208">
        <v>70366595.390469998</v>
      </c>
      <c r="E43" s="208">
        <v>66924495.660949998</v>
      </c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</row>
    <row r="44" spans="1:17" ht="12" customHeight="1" x14ac:dyDescent="0.2">
      <c r="B44" s="152"/>
      <c r="C44" s="155" t="s">
        <v>84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215" t="s">
        <v>85</v>
      </c>
      <c r="D45" s="27">
        <v>47323259.577599995</v>
      </c>
      <c r="E45" s="27">
        <v>45672941.886270002</v>
      </c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</row>
    <row r="46" spans="1:17" ht="12" customHeight="1" x14ac:dyDescent="0.2">
      <c r="B46" s="152"/>
      <c r="C46" s="215" t="s">
        <v>86</v>
      </c>
      <c r="D46" s="27">
        <v>8348234.9762700005</v>
      </c>
      <c r="E46" s="27">
        <v>9094714.9486400001</v>
      </c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2" customHeight="1" x14ac:dyDescent="0.2">
      <c r="B47" s="152"/>
      <c r="C47" s="215" t="s">
        <v>87</v>
      </c>
      <c r="D47" s="27">
        <v>1565.375</v>
      </c>
      <c r="E47" s="27">
        <v>7734.8280000000004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2" customHeight="1" x14ac:dyDescent="0.2">
      <c r="B48" s="152"/>
      <c r="C48" s="215" t="s">
        <v>88</v>
      </c>
      <c r="D48" s="27">
        <v>-179419.20655999993</v>
      </c>
      <c r="E48" s="27">
        <v>5724440.1468599997</v>
      </c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</row>
    <row r="49" spans="2:17" ht="12" customHeight="1" x14ac:dyDescent="0.2">
      <c r="B49" s="152"/>
      <c r="C49" s="215" t="s">
        <v>89</v>
      </c>
      <c r="D49" s="27">
        <v>0</v>
      </c>
      <c r="E49" s="27">
        <v>0</v>
      </c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</row>
    <row r="50" spans="2:17" ht="12" customHeight="1" x14ac:dyDescent="0.2">
      <c r="B50" s="152"/>
      <c r="C50" s="215" t="s">
        <v>90</v>
      </c>
      <c r="D50" s="27">
        <v>2600229.6310000001</v>
      </c>
      <c r="E50" s="27">
        <v>2634034.7400000002</v>
      </c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</row>
    <row r="51" spans="2:17" ht="12" customHeight="1" x14ac:dyDescent="0.2">
      <c r="B51" s="152"/>
      <c r="C51" s="215" t="s">
        <v>91</v>
      </c>
      <c r="D51" s="27">
        <v>10135251.04157</v>
      </c>
      <c r="E51" s="27">
        <v>1159273.5872500001</v>
      </c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2:17" ht="12" customHeight="1" x14ac:dyDescent="0.2">
      <c r="B52" s="152"/>
      <c r="C52" s="215" t="s">
        <v>92</v>
      </c>
      <c r="D52" s="27">
        <v>963755.14008000004</v>
      </c>
      <c r="E52" s="27">
        <v>758516.55758000002</v>
      </c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</row>
    <row r="53" spans="2:17" ht="12" customHeight="1" x14ac:dyDescent="0.2">
      <c r="B53" s="152"/>
      <c r="C53" s="215" t="s">
        <v>93</v>
      </c>
      <c r="D53" s="27">
        <v>-354355.47119999991</v>
      </c>
      <c r="E53" s="27">
        <v>-276901.15773999994</v>
      </c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2:17" ht="12" customHeight="1" x14ac:dyDescent="0.2">
      <c r="B54" s="152"/>
      <c r="C54" s="215" t="s">
        <v>94</v>
      </c>
      <c r="D54" s="27">
        <v>115371.276</v>
      </c>
      <c r="E54" s="27">
        <v>136580.80600000001</v>
      </c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</row>
    <row r="55" spans="2:17" ht="12" customHeight="1" x14ac:dyDescent="0.2">
      <c r="B55" s="152"/>
      <c r="C55" s="215" t="s">
        <v>95</v>
      </c>
      <c r="D55" s="27">
        <v>714944.56599999999</v>
      </c>
      <c r="E55" s="27">
        <v>764516.19900000002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2:17" ht="12" customHeight="1" x14ac:dyDescent="0.2">
      <c r="B56" s="152"/>
      <c r="C56" s="215" t="s">
        <v>96</v>
      </c>
      <c r="D56" s="27">
        <v>216748.011</v>
      </c>
      <c r="E56" s="27">
        <v>351461.49200000003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</row>
    <row r="57" spans="2:17" ht="12" customHeight="1" x14ac:dyDescent="0.2">
      <c r="B57" s="152"/>
      <c r="C57" s="215" t="s">
        <v>97</v>
      </c>
      <c r="D57" s="27">
        <v>1212.2359199999999</v>
      </c>
      <c r="E57" s="27">
        <v>815964.65229</v>
      </c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</row>
    <row r="58" spans="2:17" ht="12" customHeight="1" x14ac:dyDescent="0.2">
      <c r="B58" s="152"/>
      <c r="C58" s="215" t="s">
        <v>98</v>
      </c>
      <c r="D58" s="27">
        <v>479798.23779000016</v>
      </c>
      <c r="E58" s="27">
        <v>81216.974799999996</v>
      </c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</row>
    <row r="59" spans="2:17" ht="12" customHeight="1" x14ac:dyDescent="0.2">
      <c r="B59" s="152" t="s">
        <v>99</v>
      </c>
      <c r="C59" s="233" t="s">
        <v>100</v>
      </c>
      <c r="D59" s="208">
        <v>85620.704339999997</v>
      </c>
      <c r="E59" s="208">
        <v>-298297.20708999998</v>
      </c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</row>
    <row r="60" spans="2:17" ht="12" customHeight="1" x14ac:dyDescent="0.2">
      <c r="B60" s="181" t="s">
        <v>101</v>
      </c>
      <c r="C60" s="234" t="s">
        <v>102</v>
      </c>
      <c r="D60" s="27">
        <v>-115371.276</v>
      </c>
      <c r="E60" s="27">
        <v>-136580.80600000001</v>
      </c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2:17" ht="12" customHeight="1" x14ac:dyDescent="0.2">
      <c r="B61" s="152" t="s">
        <v>103</v>
      </c>
      <c r="C61" s="234" t="s">
        <v>104</v>
      </c>
      <c r="D61" s="27">
        <v>-33784179.148669995</v>
      </c>
      <c r="E61" s="27">
        <v>-30120702.898669999</v>
      </c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</row>
    <row r="62" spans="2:17" ht="12" customHeight="1" x14ac:dyDescent="0.2">
      <c r="B62" s="152" t="s">
        <v>105</v>
      </c>
      <c r="C62" s="234" t="s">
        <v>106</v>
      </c>
      <c r="D62" s="27">
        <v>0</v>
      </c>
      <c r="E62" s="27">
        <v>0</v>
      </c>
      <c r="F62" s="27"/>
      <c r="G62" s="27"/>
      <c r="H62" s="27"/>
      <c r="I62" s="27"/>
      <c r="J62" s="27"/>
      <c r="K62" s="27"/>
      <c r="L62" s="27"/>
      <c r="M62" s="27"/>
      <c r="N62" s="27"/>
      <c r="O62" s="164"/>
      <c r="P62" s="27"/>
    </row>
    <row r="63" spans="2:17" x14ac:dyDescent="0.2">
      <c r="B63" s="152" t="s">
        <v>107</v>
      </c>
      <c r="C63" s="235" t="s">
        <v>108</v>
      </c>
      <c r="D63" s="65">
        <v>0</v>
      </c>
      <c r="E63" s="65">
        <v>0</v>
      </c>
      <c r="F63" s="65"/>
      <c r="G63" s="65"/>
      <c r="H63" s="65"/>
      <c r="I63" s="65"/>
      <c r="J63" s="65"/>
      <c r="K63" s="65"/>
      <c r="L63" s="65"/>
      <c r="M63" s="65"/>
      <c r="N63" s="65"/>
      <c r="O63" s="165"/>
      <c r="P63" s="65"/>
    </row>
    <row r="64" spans="2:17" s="5" customFormat="1" ht="12" thickBot="1" x14ac:dyDescent="0.25">
      <c r="B64" s="166" t="s">
        <v>109</v>
      </c>
      <c r="C64" s="166" t="s">
        <v>110</v>
      </c>
      <c r="D64" s="217">
        <v>98136.053900000043</v>
      </c>
      <c r="E64" s="217">
        <v>627720.36817000003</v>
      </c>
      <c r="F64" s="217"/>
      <c r="G64" s="217"/>
      <c r="H64" s="217"/>
      <c r="I64" s="217"/>
      <c r="J64" s="217"/>
      <c r="K64" s="217"/>
      <c r="L64" s="217"/>
      <c r="M64" s="217"/>
      <c r="N64" s="217"/>
      <c r="O64" s="218"/>
      <c r="P64" s="217"/>
      <c r="Q64" s="1"/>
    </row>
    <row r="65" spans="2:17" ht="12" thickBot="1" x14ac:dyDescent="0.25">
      <c r="B65" s="170"/>
      <c r="C65" s="171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</row>
    <row r="66" spans="2:17" s="5" customFormat="1" ht="12" thickBot="1" x14ac:dyDescent="0.25">
      <c r="B66" s="169" t="s">
        <v>36</v>
      </c>
      <c r="C66" s="169" t="s">
        <v>111</v>
      </c>
      <c r="D66" s="185">
        <v>-3757605.6223800001</v>
      </c>
      <c r="E66" s="185">
        <v>-217358.32274</v>
      </c>
      <c r="F66" s="185"/>
      <c r="G66" s="185"/>
      <c r="H66" s="185"/>
      <c r="I66" s="185"/>
      <c r="J66" s="185"/>
      <c r="K66" s="185"/>
      <c r="L66" s="185"/>
      <c r="M66" s="185"/>
      <c r="N66" s="185"/>
      <c r="O66" s="186"/>
      <c r="P66" s="185"/>
      <c r="Q66" s="1"/>
    </row>
    <row r="67" spans="2:17" ht="12" thickBot="1" x14ac:dyDescent="0.25">
      <c r="B67" s="170"/>
      <c r="C67" s="170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</row>
    <row r="68" spans="2:17" s="5" customFormat="1" x14ac:dyDescent="0.2">
      <c r="B68" s="174" t="s">
        <v>46</v>
      </c>
      <c r="C68" s="174" t="s">
        <v>112</v>
      </c>
      <c r="D68" s="189">
        <v>-1208180.00089</v>
      </c>
      <c r="E68" s="189">
        <v>-291270.35382999998</v>
      </c>
      <c r="F68" s="189"/>
      <c r="G68" s="189"/>
      <c r="H68" s="189"/>
      <c r="I68" s="189"/>
      <c r="J68" s="189"/>
      <c r="K68" s="189"/>
      <c r="L68" s="189"/>
      <c r="M68" s="189"/>
      <c r="N68" s="189"/>
      <c r="O68" s="190"/>
      <c r="P68" s="189"/>
      <c r="Q68" s="1"/>
    </row>
    <row r="69" spans="2:17" ht="12" customHeight="1" x14ac:dyDescent="0.2">
      <c r="B69" s="152" t="s">
        <v>113</v>
      </c>
      <c r="C69" s="163" t="s">
        <v>114</v>
      </c>
      <c r="D69" s="65">
        <v>-1208845.16839</v>
      </c>
      <c r="E69" s="65">
        <v>-292525.91816</v>
      </c>
      <c r="F69" s="65"/>
      <c r="G69" s="65"/>
      <c r="H69" s="65"/>
      <c r="I69" s="65"/>
      <c r="J69" s="65"/>
      <c r="K69" s="65"/>
      <c r="L69" s="65"/>
      <c r="M69" s="65"/>
      <c r="N69" s="65"/>
      <c r="O69" s="165"/>
      <c r="P69" s="65"/>
    </row>
    <row r="70" spans="2:17" ht="12" customHeight="1" x14ac:dyDescent="0.2">
      <c r="B70" s="152" t="s">
        <v>115</v>
      </c>
      <c r="C70" s="152" t="s">
        <v>116</v>
      </c>
      <c r="D70" s="27">
        <v>49462.540580000001</v>
      </c>
      <c r="E70" s="27">
        <v>1293712.36561</v>
      </c>
      <c r="F70" s="27"/>
      <c r="G70" s="27"/>
      <c r="H70" s="27"/>
      <c r="I70" s="27"/>
      <c r="J70" s="27"/>
      <c r="K70" s="27"/>
      <c r="L70" s="27"/>
      <c r="M70" s="27"/>
      <c r="N70" s="27"/>
      <c r="O70" s="164"/>
      <c r="P70" s="27"/>
    </row>
    <row r="71" spans="2:17" ht="12" customHeight="1" x14ac:dyDescent="0.2">
      <c r="B71" s="152" t="s">
        <v>117</v>
      </c>
      <c r="C71" s="152" t="s">
        <v>118</v>
      </c>
      <c r="D71" s="27">
        <v>33564.473829999995</v>
      </c>
      <c r="E71" s="27">
        <v>-294366.10097000003</v>
      </c>
      <c r="F71" s="27"/>
      <c r="G71" s="27"/>
      <c r="H71" s="27"/>
      <c r="I71" s="27"/>
      <c r="J71" s="27"/>
      <c r="K71" s="27"/>
      <c r="L71" s="27"/>
      <c r="M71" s="27"/>
      <c r="N71" s="27"/>
      <c r="O71" s="164"/>
      <c r="P71" s="27"/>
    </row>
    <row r="72" spans="2:17" ht="12" customHeight="1" x14ac:dyDescent="0.2">
      <c r="B72" s="152" t="s">
        <v>119</v>
      </c>
      <c r="C72" s="152" t="s">
        <v>120</v>
      </c>
      <c r="D72" s="27">
        <v>-1291872.1828000001</v>
      </c>
      <c r="E72" s="27">
        <v>-1291872.1828000001</v>
      </c>
      <c r="F72" s="27"/>
      <c r="G72" s="27"/>
      <c r="H72" s="27"/>
      <c r="I72" s="27"/>
      <c r="J72" s="27"/>
      <c r="K72" s="27"/>
      <c r="L72" s="27"/>
      <c r="M72" s="27"/>
      <c r="N72" s="27"/>
      <c r="O72" s="164"/>
      <c r="P72" s="27"/>
    </row>
    <row r="73" spans="2:17" ht="12" customHeight="1" thickBot="1" x14ac:dyDescent="0.25">
      <c r="B73" s="166" t="s">
        <v>121</v>
      </c>
      <c r="C73" s="216" t="s">
        <v>122</v>
      </c>
      <c r="D73" s="203">
        <v>665.16750000000002</v>
      </c>
      <c r="E73" s="203">
        <v>1255.5643300000002</v>
      </c>
      <c r="F73" s="203"/>
      <c r="G73" s="203"/>
      <c r="H73" s="203"/>
      <c r="I73" s="203"/>
      <c r="J73" s="203"/>
      <c r="K73" s="203"/>
      <c r="L73" s="203"/>
      <c r="M73" s="203"/>
      <c r="N73" s="203"/>
      <c r="O73" s="204"/>
      <c r="P73" s="203"/>
    </row>
    <row r="74" spans="2:17" ht="12" customHeight="1" thickBot="1" x14ac:dyDescent="0.25"/>
    <row r="75" spans="2:17" ht="12" thickBot="1" x14ac:dyDescent="0.25">
      <c r="B75" s="171" t="s">
        <v>48</v>
      </c>
      <c r="C75" s="171" t="s">
        <v>123</v>
      </c>
      <c r="D75" s="185">
        <v>22497713.821869999</v>
      </c>
      <c r="E75" s="185">
        <v>24166549.268770002</v>
      </c>
      <c r="F75" s="185"/>
      <c r="G75" s="185"/>
      <c r="H75" s="185"/>
      <c r="I75" s="185"/>
      <c r="J75" s="185"/>
      <c r="K75" s="185"/>
      <c r="L75" s="185"/>
      <c r="M75" s="185"/>
      <c r="N75" s="185"/>
      <c r="O75" s="186"/>
      <c r="P75" s="185"/>
    </row>
    <row r="76" spans="2:17" s="5" customFormat="1" ht="12" thickBot="1" x14ac:dyDescent="0.25">
      <c r="B76" s="170"/>
      <c r="C76" s="170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  <c r="Q76" s="1"/>
    </row>
    <row r="77" spans="2:17" x14ac:dyDescent="0.2">
      <c r="B77" s="174" t="s">
        <v>50</v>
      </c>
      <c r="C77" s="174" t="s">
        <v>124</v>
      </c>
      <c r="D77" s="189">
        <v>39338.579380000003</v>
      </c>
      <c r="E77" s="189">
        <v>755856.897</v>
      </c>
      <c r="F77" s="189"/>
      <c r="G77" s="189"/>
      <c r="H77" s="189"/>
      <c r="I77" s="189"/>
      <c r="J77" s="189"/>
      <c r="K77" s="189"/>
      <c r="L77" s="189"/>
      <c r="M77" s="189"/>
      <c r="N77" s="189"/>
      <c r="O77" s="190"/>
      <c r="P77" s="189"/>
    </row>
    <row r="78" spans="2:17" s="5" customFormat="1" x14ac:dyDescent="0.2">
      <c r="B78" s="153"/>
      <c r="C78" s="152" t="s">
        <v>125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164"/>
      <c r="P78" s="27"/>
      <c r="Q78" s="1"/>
    </row>
    <row r="79" spans="2:17" x14ac:dyDescent="0.2">
      <c r="B79" s="153"/>
      <c r="C79" s="152" t="s">
        <v>126</v>
      </c>
      <c r="D79" s="27">
        <v>-19.199110000000001</v>
      </c>
      <c r="E79" s="27">
        <v>149318.13200000001</v>
      </c>
      <c r="F79" s="27"/>
      <c r="G79" s="27"/>
      <c r="H79" s="27"/>
      <c r="I79" s="27"/>
      <c r="J79" s="27"/>
      <c r="K79" s="27"/>
      <c r="L79" s="27"/>
      <c r="M79" s="27"/>
      <c r="N79" s="27"/>
      <c r="O79" s="164"/>
      <c r="P79" s="4"/>
    </row>
    <row r="80" spans="2:17" ht="12" thickBot="1" x14ac:dyDescent="0.25">
      <c r="B80" s="169"/>
      <c r="C80" s="166" t="s">
        <v>127</v>
      </c>
      <c r="D80" s="167">
        <v>39357.778490000004</v>
      </c>
      <c r="E80" s="167">
        <v>606538.76500000001</v>
      </c>
      <c r="F80" s="167"/>
      <c r="G80" s="167"/>
      <c r="H80" s="167"/>
      <c r="I80" s="167"/>
      <c r="J80" s="167"/>
      <c r="K80" s="167"/>
      <c r="L80" s="167"/>
      <c r="M80" s="167"/>
      <c r="N80" s="167"/>
      <c r="O80" s="168"/>
      <c r="P80" s="167"/>
    </row>
    <row r="81" spans="2:17" ht="12" customHeight="1" thickBot="1" x14ac:dyDescent="0.25">
      <c r="B81" s="170"/>
      <c r="C81" s="170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  <c r="Q81" s="4"/>
    </row>
    <row r="82" spans="2:17" x14ac:dyDescent="0.2">
      <c r="B82" s="174" t="s">
        <v>52</v>
      </c>
      <c r="C82" s="174" t="s">
        <v>128</v>
      </c>
      <c r="D82" s="189">
        <v>48646.983899999999</v>
      </c>
      <c r="E82" s="189">
        <v>41958.979930000001</v>
      </c>
      <c r="F82" s="189"/>
      <c r="G82" s="189"/>
      <c r="H82" s="189"/>
      <c r="I82" s="189"/>
      <c r="J82" s="189"/>
      <c r="K82" s="189"/>
      <c r="L82" s="189"/>
      <c r="M82" s="189"/>
      <c r="N82" s="189"/>
      <c r="O82" s="190"/>
      <c r="P82" s="189"/>
    </row>
    <row r="83" spans="2:17" s="5" customFormat="1" ht="12" thickBot="1" x14ac:dyDescent="0.25">
      <c r="B83" s="166" t="s">
        <v>129</v>
      </c>
      <c r="C83" s="166" t="s">
        <v>130</v>
      </c>
      <c r="D83" s="203">
        <v>48646.983899999999</v>
      </c>
      <c r="E83" s="203">
        <v>41958.979930000001</v>
      </c>
      <c r="F83" s="203"/>
      <c r="G83" s="203"/>
      <c r="H83" s="203"/>
      <c r="I83" s="203"/>
      <c r="J83" s="203"/>
      <c r="K83" s="203"/>
      <c r="L83" s="203"/>
      <c r="M83" s="203"/>
      <c r="N83" s="203"/>
      <c r="O83" s="204"/>
      <c r="P83" s="203"/>
      <c r="Q83" s="1"/>
    </row>
    <row r="84" spans="2:17" ht="12" customHeight="1" thickBot="1" x14ac:dyDescent="0.25">
      <c r="B84" s="166"/>
      <c r="C84" s="170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</row>
    <row r="85" spans="2:17" x14ac:dyDescent="0.2">
      <c r="B85" s="174" t="s">
        <v>55</v>
      </c>
      <c r="C85" s="174" t="s">
        <v>131</v>
      </c>
      <c r="D85" s="189">
        <v>5275688.8042600006</v>
      </c>
      <c r="E85" s="189">
        <v>36282414.293779999</v>
      </c>
      <c r="F85" s="189"/>
      <c r="G85" s="189"/>
      <c r="H85" s="189"/>
      <c r="I85" s="189"/>
      <c r="J85" s="189"/>
      <c r="K85" s="189"/>
      <c r="L85" s="189"/>
      <c r="M85" s="189"/>
      <c r="N85" s="189"/>
      <c r="O85" s="190"/>
      <c r="P85" s="189"/>
    </row>
    <row r="86" spans="2:17" s="5" customFormat="1" x14ac:dyDescent="0.2">
      <c r="B86" s="152" t="s">
        <v>132</v>
      </c>
      <c r="C86" s="152" t="s">
        <v>56</v>
      </c>
      <c r="D86" s="27">
        <v>5158133.6126399999</v>
      </c>
      <c r="E86" s="27">
        <v>36758187.787110001</v>
      </c>
      <c r="F86" s="27"/>
      <c r="G86" s="27"/>
      <c r="H86" s="27"/>
      <c r="I86" s="27"/>
      <c r="J86" s="27"/>
      <c r="K86" s="27"/>
      <c r="L86" s="27"/>
      <c r="M86" s="27"/>
      <c r="N86" s="27"/>
      <c r="O86" s="164"/>
      <c r="P86" s="27"/>
      <c r="Q86" s="1"/>
    </row>
    <row r="87" spans="2:17" x14ac:dyDescent="0.2">
      <c r="B87" s="152"/>
      <c r="C87" s="155" t="s">
        <v>133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164"/>
      <c r="P87" s="27"/>
    </row>
    <row r="88" spans="2:17" ht="12" customHeight="1" x14ac:dyDescent="0.2">
      <c r="B88" s="152"/>
      <c r="C88" s="197" t="s">
        <v>134</v>
      </c>
      <c r="D88" s="27">
        <v>107012.43399999999</v>
      </c>
      <c r="E88" s="27">
        <v>14314256.761</v>
      </c>
      <c r="F88" s="27"/>
      <c r="G88" s="27"/>
      <c r="H88" s="27"/>
      <c r="I88" s="27"/>
      <c r="J88" s="27"/>
      <c r="K88" s="27"/>
      <c r="L88" s="27"/>
      <c r="M88" s="27"/>
      <c r="N88" s="27"/>
      <c r="O88" s="164"/>
      <c r="P88" s="27"/>
    </row>
    <row r="89" spans="2:17" ht="12" customHeight="1" x14ac:dyDescent="0.2">
      <c r="B89" s="152"/>
      <c r="C89" s="197" t="s">
        <v>135</v>
      </c>
      <c r="D89" s="27">
        <v>3219954.156</v>
      </c>
      <c r="E89" s="27">
        <v>14048246.107999999</v>
      </c>
      <c r="F89" s="27"/>
      <c r="G89" s="27"/>
      <c r="H89" s="27"/>
      <c r="I89" s="27"/>
      <c r="J89" s="27"/>
      <c r="K89" s="27"/>
      <c r="L89" s="27"/>
      <c r="M89" s="27"/>
      <c r="N89" s="27"/>
      <c r="O89" s="164"/>
      <c r="P89" s="27"/>
    </row>
    <row r="90" spans="2:17" ht="12" customHeight="1" x14ac:dyDescent="0.2">
      <c r="B90" s="152"/>
      <c r="C90" s="197" t="s">
        <v>136</v>
      </c>
      <c r="D90" s="27">
        <v>1860038.6640000001</v>
      </c>
      <c r="E90" s="27">
        <v>8407207.8479999993</v>
      </c>
      <c r="F90" s="27"/>
      <c r="G90" s="27"/>
      <c r="H90" s="27"/>
      <c r="I90" s="27"/>
      <c r="J90" s="27"/>
      <c r="K90" s="27"/>
      <c r="L90" s="27"/>
      <c r="M90" s="27"/>
      <c r="N90" s="27"/>
      <c r="O90" s="164"/>
      <c r="P90" s="27"/>
    </row>
    <row r="91" spans="2:17" ht="12" customHeight="1" x14ac:dyDescent="0.2">
      <c r="B91" s="152"/>
      <c r="C91" s="197" t="s">
        <v>137</v>
      </c>
      <c r="D91" s="27">
        <v>-1228.4059999999999</v>
      </c>
      <c r="E91" s="27">
        <v>422321.60827999999</v>
      </c>
      <c r="F91" s="27"/>
      <c r="G91" s="27"/>
      <c r="H91" s="27"/>
      <c r="I91" s="27"/>
      <c r="J91" s="27"/>
      <c r="K91" s="27"/>
      <c r="L91" s="27"/>
      <c r="M91" s="27"/>
      <c r="N91" s="27"/>
      <c r="O91" s="164"/>
      <c r="P91" s="27"/>
    </row>
    <row r="92" spans="2:17" ht="12" customHeight="1" x14ac:dyDescent="0.2">
      <c r="B92" s="152"/>
      <c r="C92" s="197" t="s">
        <v>138</v>
      </c>
      <c r="D92" s="27">
        <v>-27643.235359999999</v>
      </c>
      <c r="E92" s="27">
        <v>-433844.53816999996</v>
      </c>
      <c r="F92" s="27"/>
      <c r="G92" s="27"/>
      <c r="H92" s="27"/>
      <c r="I92" s="27"/>
      <c r="J92" s="27"/>
      <c r="K92" s="27"/>
      <c r="L92" s="27"/>
      <c r="M92" s="27"/>
      <c r="N92" s="27"/>
      <c r="O92" s="164"/>
      <c r="P92" s="27"/>
    </row>
    <row r="93" spans="2:17" ht="12" customHeight="1" thickBot="1" x14ac:dyDescent="0.25">
      <c r="B93" s="166" t="s">
        <v>139</v>
      </c>
      <c r="C93" s="216" t="s">
        <v>140</v>
      </c>
      <c r="D93" s="203">
        <v>117555.19162</v>
      </c>
      <c r="E93" s="203">
        <v>-475773.49332999997</v>
      </c>
      <c r="F93" s="203"/>
      <c r="G93" s="203"/>
      <c r="H93" s="203"/>
      <c r="I93" s="203"/>
      <c r="J93" s="203"/>
      <c r="K93" s="203"/>
      <c r="L93" s="203"/>
      <c r="M93" s="203"/>
      <c r="N93" s="203"/>
      <c r="O93" s="204"/>
      <c r="P93" s="203"/>
    </row>
    <row r="94" spans="2:17" ht="12" thickBot="1" x14ac:dyDescent="0.25">
      <c r="B94" s="170"/>
      <c r="C94" s="170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</row>
    <row r="95" spans="2:17" x14ac:dyDescent="0.2">
      <c r="B95" s="174" t="s">
        <v>57</v>
      </c>
      <c r="C95" s="174" t="s">
        <v>141</v>
      </c>
      <c r="D95" s="189">
        <v>-247267.82440000001</v>
      </c>
      <c r="E95" s="189">
        <v>1716949.54776</v>
      </c>
      <c r="F95" s="189"/>
      <c r="G95" s="189"/>
      <c r="H95" s="189"/>
      <c r="I95" s="189"/>
      <c r="J95" s="189"/>
      <c r="K95" s="189"/>
      <c r="L95" s="189"/>
      <c r="M95" s="189"/>
      <c r="N95" s="189"/>
      <c r="O95" s="190"/>
      <c r="P95" s="189"/>
    </row>
    <row r="96" spans="2:17" s="5" customFormat="1" x14ac:dyDescent="0.2">
      <c r="B96" s="152" t="s">
        <v>142</v>
      </c>
      <c r="C96" s="163" t="s">
        <v>143</v>
      </c>
      <c r="D96" s="65">
        <v>-225273.86438999997</v>
      </c>
      <c r="E96" s="65">
        <v>980582.94550999999</v>
      </c>
      <c r="F96" s="65"/>
      <c r="G96" s="65"/>
      <c r="H96" s="65"/>
      <c r="I96" s="65"/>
      <c r="J96" s="65"/>
      <c r="K96" s="65"/>
      <c r="L96" s="65"/>
      <c r="M96" s="65"/>
      <c r="N96" s="65"/>
      <c r="O96" s="165"/>
      <c r="P96" s="65"/>
      <c r="Q96" s="1"/>
    </row>
    <row r="97" spans="2:17" ht="12" customHeight="1" x14ac:dyDescent="0.2">
      <c r="B97" s="152" t="s">
        <v>144</v>
      </c>
      <c r="C97" s="152" t="s">
        <v>145</v>
      </c>
      <c r="D97" s="27">
        <v>-277.15728999999999</v>
      </c>
      <c r="E97" s="27">
        <v>99926.98113</v>
      </c>
      <c r="F97" s="27"/>
      <c r="G97" s="27"/>
      <c r="H97" s="27"/>
      <c r="I97" s="27"/>
      <c r="J97" s="27"/>
      <c r="K97" s="27"/>
      <c r="L97" s="27"/>
      <c r="M97" s="27"/>
      <c r="N97" s="27"/>
      <c r="O97" s="164"/>
      <c r="P97" s="27"/>
    </row>
    <row r="98" spans="2:17" ht="12" customHeight="1" x14ac:dyDescent="0.2">
      <c r="B98" s="152" t="s">
        <v>146</v>
      </c>
      <c r="C98" s="152" t="s">
        <v>147</v>
      </c>
      <c r="D98" s="27">
        <v>-210830.76263000001</v>
      </c>
      <c r="E98" s="27">
        <v>533864.66391</v>
      </c>
      <c r="F98" s="27"/>
      <c r="G98" s="27"/>
      <c r="H98" s="27"/>
      <c r="I98" s="27"/>
      <c r="J98" s="27"/>
      <c r="K98" s="27"/>
      <c r="L98" s="27"/>
      <c r="M98" s="27"/>
      <c r="N98" s="27"/>
      <c r="O98" s="164"/>
      <c r="P98" s="27"/>
    </row>
    <row r="99" spans="2:17" ht="12" customHeight="1" x14ac:dyDescent="0.2">
      <c r="B99" s="152" t="s">
        <v>148</v>
      </c>
      <c r="C99" s="198" t="s">
        <v>149</v>
      </c>
      <c r="D99" s="236">
        <v>57.645000000000003</v>
      </c>
      <c r="E99" s="236">
        <v>0</v>
      </c>
      <c r="F99" s="236"/>
      <c r="G99" s="236"/>
      <c r="H99" s="236"/>
      <c r="I99" s="27"/>
      <c r="J99" s="27"/>
      <c r="K99" s="27"/>
      <c r="L99" s="27"/>
      <c r="M99" s="27"/>
      <c r="N99" s="27"/>
      <c r="O99" s="164"/>
      <c r="P99" s="27"/>
    </row>
    <row r="100" spans="2:17" ht="12" customHeight="1" x14ac:dyDescent="0.2">
      <c r="B100" s="152" t="s">
        <v>150</v>
      </c>
      <c r="C100" s="163" t="s">
        <v>151</v>
      </c>
      <c r="D100" s="65">
        <v>-14223.589469999999</v>
      </c>
      <c r="E100" s="65">
        <v>346791.30047000002</v>
      </c>
      <c r="F100" s="65"/>
      <c r="G100" s="65"/>
      <c r="H100" s="65"/>
      <c r="I100" s="65"/>
      <c r="J100" s="65"/>
      <c r="K100" s="65"/>
      <c r="L100" s="65"/>
      <c r="M100" s="65"/>
      <c r="N100" s="65"/>
      <c r="O100" s="165"/>
      <c r="P100" s="65"/>
    </row>
    <row r="101" spans="2:17" ht="12" customHeight="1" x14ac:dyDescent="0.2">
      <c r="B101" s="152" t="s">
        <v>152</v>
      </c>
      <c r="C101" s="163" t="s">
        <v>153</v>
      </c>
      <c r="D101" s="65">
        <v>-21717.412660000002</v>
      </c>
      <c r="E101" s="65">
        <v>336382.69825000002</v>
      </c>
      <c r="F101" s="65"/>
      <c r="G101" s="65"/>
      <c r="H101" s="65"/>
      <c r="I101" s="65"/>
      <c r="J101" s="65"/>
      <c r="K101" s="65"/>
      <c r="L101" s="65"/>
      <c r="M101" s="65"/>
      <c r="N101" s="65"/>
      <c r="O101" s="165"/>
      <c r="P101" s="65"/>
    </row>
    <row r="102" spans="2:17" ht="12" customHeight="1" thickBot="1" x14ac:dyDescent="0.25">
      <c r="B102" s="166" t="s">
        <v>154</v>
      </c>
      <c r="C102" s="166" t="s">
        <v>155</v>
      </c>
      <c r="D102" s="203">
        <v>-276.54734999999999</v>
      </c>
      <c r="E102" s="203">
        <v>399983.90399999998</v>
      </c>
      <c r="F102" s="203"/>
      <c r="G102" s="203"/>
      <c r="H102" s="203"/>
      <c r="I102" s="203"/>
      <c r="J102" s="203"/>
      <c r="K102" s="203"/>
      <c r="L102" s="203"/>
      <c r="M102" s="203"/>
      <c r="N102" s="203"/>
      <c r="O102" s="204"/>
      <c r="P102" s="203"/>
    </row>
    <row r="103" spans="2:17" ht="12" customHeight="1" thickBot="1" x14ac:dyDescent="0.25">
      <c r="B103" s="170"/>
      <c r="C103" s="170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</row>
    <row r="104" spans="2:17" x14ac:dyDescent="0.2">
      <c r="B104" s="174" t="s">
        <v>59</v>
      </c>
      <c r="C104" s="174" t="s">
        <v>156</v>
      </c>
      <c r="D104" s="189">
        <v>793753.35000999994</v>
      </c>
      <c r="E104" s="189">
        <v>1196802.40976</v>
      </c>
      <c r="F104" s="189"/>
      <c r="G104" s="189"/>
      <c r="H104" s="189"/>
      <c r="I104" s="189"/>
      <c r="J104" s="189"/>
      <c r="K104" s="189"/>
      <c r="L104" s="189"/>
      <c r="M104" s="189"/>
      <c r="N104" s="189"/>
      <c r="O104" s="190"/>
      <c r="P104" s="189"/>
    </row>
    <row r="105" spans="2:17" s="5" customFormat="1" x14ac:dyDescent="0.2">
      <c r="B105" s="152" t="s">
        <v>157</v>
      </c>
      <c r="C105" s="152" t="s">
        <v>158</v>
      </c>
      <c r="D105" s="27">
        <v>776628.25026</v>
      </c>
      <c r="E105" s="27">
        <v>774774.47217999992</v>
      </c>
      <c r="F105" s="27"/>
      <c r="G105" s="27"/>
      <c r="H105" s="27"/>
      <c r="I105" s="27"/>
      <c r="J105" s="27"/>
      <c r="K105" s="27"/>
      <c r="L105" s="27"/>
      <c r="M105" s="27"/>
      <c r="N105" s="27"/>
      <c r="O105" s="164"/>
      <c r="P105" s="27"/>
      <c r="Q105" s="1"/>
    </row>
    <row r="106" spans="2:17" ht="12" customHeight="1" x14ac:dyDescent="0.2">
      <c r="B106" s="152" t="s">
        <v>159</v>
      </c>
      <c r="C106" s="163" t="s">
        <v>160</v>
      </c>
      <c r="D106" s="65">
        <v>-1612.4664499999999</v>
      </c>
      <c r="E106" s="65">
        <v>-5158.4449800000002</v>
      </c>
      <c r="F106" s="65"/>
      <c r="G106" s="65"/>
      <c r="H106" s="65"/>
      <c r="I106" s="65"/>
      <c r="J106" s="65"/>
      <c r="K106" s="65"/>
      <c r="L106" s="65"/>
      <c r="M106" s="65"/>
      <c r="N106" s="65"/>
      <c r="O106" s="165"/>
      <c r="P106" s="65"/>
    </row>
    <row r="107" spans="2:17" ht="12" customHeight="1" x14ac:dyDescent="0.2">
      <c r="B107" s="152" t="s">
        <v>161</v>
      </c>
      <c r="C107" s="152" t="s">
        <v>162</v>
      </c>
      <c r="D107" s="27">
        <v>-154770.86566000001</v>
      </c>
      <c r="E107" s="27">
        <v>179299.01199999999</v>
      </c>
      <c r="F107" s="27"/>
      <c r="G107" s="27"/>
      <c r="H107" s="27"/>
      <c r="I107" s="27"/>
      <c r="J107" s="27"/>
      <c r="K107" s="27"/>
      <c r="L107" s="27"/>
      <c r="M107" s="27"/>
      <c r="N107" s="27"/>
      <c r="O107" s="164"/>
      <c r="P107" s="27"/>
    </row>
    <row r="108" spans="2:17" ht="12" customHeight="1" x14ac:dyDescent="0.2">
      <c r="B108" s="152" t="s">
        <v>163</v>
      </c>
      <c r="C108" s="163" t="s">
        <v>164</v>
      </c>
      <c r="D108" s="65">
        <v>-1341.78584</v>
      </c>
      <c r="E108" s="65">
        <v>-9498.7484199999999</v>
      </c>
      <c r="F108" s="65"/>
      <c r="G108" s="65"/>
      <c r="H108" s="65"/>
      <c r="I108" s="65"/>
      <c r="J108" s="65"/>
      <c r="K108" s="65"/>
      <c r="L108" s="65"/>
      <c r="M108" s="65"/>
      <c r="N108" s="65"/>
      <c r="O108" s="165"/>
      <c r="P108" s="65"/>
    </row>
    <row r="109" spans="2:17" ht="12" customHeight="1" x14ac:dyDescent="0.2">
      <c r="B109" s="152" t="s">
        <v>165</v>
      </c>
      <c r="C109" s="163" t="s">
        <v>166</v>
      </c>
      <c r="D109" s="65">
        <v>106.96</v>
      </c>
      <c r="E109" s="65">
        <v>278173.32799999998</v>
      </c>
      <c r="F109" s="65"/>
      <c r="G109" s="65"/>
      <c r="H109" s="65"/>
      <c r="I109" s="65"/>
      <c r="J109" s="65"/>
      <c r="K109" s="65"/>
      <c r="L109" s="65"/>
      <c r="M109" s="65"/>
      <c r="N109" s="65"/>
      <c r="O109" s="165"/>
      <c r="P109" s="65"/>
    </row>
    <row r="110" spans="2:17" ht="12" customHeight="1" x14ac:dyDescent="0.2">
      <c r="B110" s="152" t="s">
        <v>167</v>
      </c>
      <c r="C110" s="177" t="s">
        <v>168</v>
      </c>
      <c r="D110" s="178">
        <v>21762.527010000002</v>
      </c>
      <c r="E110" s="178">
        <v>-165.57608999999999</v>
      </c>
      <c r="F110" s="178"/>
      <c r="G110" s="178"/>
      <c r="H110" s="178"/>
      <c r="I110" s="178"/>
      <c r="J110" s="178"/>
      <c r="K110" s="178"/>
      <c r="L110" s="178"/>
      <c r="M110" s="178"/>
      <c r="N110" s="178"/>
      <c r="O110" s="179"/>
      <c r="P110" s="178"/>
    </row>
    <row r="111" spans="2:17" ht="12" customHeight="1" thickBot="1" x14ac:dyDescent="0.25">
      <c r="B111" s="166" t="s">
        <v>169</v>
      </c>
      <c r="C111" s="166" t="s">
        <v>170</v>
      </c>
      <c r="D111" s="202">
        <v>152980.73069</v>
      </c>
      <c r="E111" s="242">
        <v>-20621.63293</v>
      </c>
      <c r="F111" s="242"/>
      <c r="G111" s="243"/>
      <c r="H111" s="242"/>
      <c r="I111" s="242"/>
      <c r="J111" s="242"/>
      <c r="K111" s="242"/>
      <c r="L111" s="242"/>
      <c r="M111" s="242"/>
      <c r="N111" s="242"/>
      <c r="O111" s="242"/>
      <c r="P111" s="242"/>
    </row>
    <row r="112" spans="2:17" ht="12" customHeight="1" thickBot="1" x14ac:dyDescent="0.25">
      <c r="B112" s="170"/>
      <c r="C112" s="170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</row>
    <row r="113" spans="2:17" x14ac:dyDescent="0.2">
      <c r="B113" s="174" t="s">
        <v>171</v>
      </c>
      <c r="C113" s="174" t="s">
        <v>172</v>
      </c>
      <c r="D113" s="189">
        <v>-39861.765770000005</v>
      </c>
      <c r="E113" s="189">
        <v>1700721.8537000001</v>
      </c>
      <c r="F113" s="189"/>
      <c r="G113" s="189"/>
      <c r="H113" s="189"/>
      <c r="I113" s="189"/>
      <c r="J113" s="189"/>
      <c r="K113" s="189"/>
      <c r="L113" s="189"/>
      <c r="M113" s="189"/>
      <c r="N113" s="189"/>
      <c r="O113" s="190"/>
      <c r="P113" s="189"/>
    </row>
    <row r="114" spans="2:17" s="5" customFormat="1" x14ac:dyDescent="0.2">
      <c r="B114" s="152" t="s">
        <v>173</v>
      </c>
      <c r="C114" s="152" t="s">
        <v>174</v>
      </c>
      <c r="D114" s="27">
        <v>-31552.715749999999</v>
      </c>
      <c r="E114" s="27">
        <v>1341885.64488</v>
      </c>
      <c r="F114" s="27"/>
      <c r="G114" s="27"/>
      <c r="H114" s="27"/>
      <c r="I114" s="27"/>
      <c r="J114" s="27"/>
      <c r="K114" s="27"/>
      <c r="L114" s="27"/>
      <c r="M114" s="27"/>
      <c r="N114" s="27"/>
      <c r="O114" s="164"/>
      <c r="P114" s="27"/>
      <c r="Q114" s="1"/>
    </row>
    <row r="115" spans="2:17" ht="12" customHeight="1" x14ac:dyDescent="0.2">
      <c r="B115" s="152" t="s">
        <v>175</v>
      </c>
      <c r="C115" s="152" t="s">
        <v>176</v>
      </c>
      <c r="D115" s="27">
        <v>-202.01189000000002</v>
      </c>
      <c r="E115" s="27">
        <v>18518.230920000002</v>
      </c>
      <c r="F115" s="27"/>
      <c r="G115" s="27"/>
      <c r="H115" s="27"/>
      <c r="I115" s="27"/>
      <c r="J115" s="27"/>
      <c r="K115" s="27"/>
      <c r="L115" s="27"/>
      <c r="M115" s="27"/>
      <c r="N115" s="27"/>
      <c r="O115" s="164"/>
      <c r="P115" s="27"/>
    </row>
    <row r="116" spans="2:17" ht="12" customHeight="1" x14ac:dyDescent="0.2">
      <c r="B116" s="152" t="s">
        <v>177</v>
      </c>
      <c r="C116" s="152" t="s">
        <v>178</v>
      </c>
      <c r="D116" s="27">
        <v>-479.59353999999996</v>
      </c>
      <c r="E116" s="27">
        <v>4453.3044199999995</v>
      </c>
      <c r="F116" s="27"/>
      <c r="G116" s="27"/>
      <c r="H116" s="27"/>
      <c r="I116" s="27"/>
      <c r="J116" s="27"/>
      <c r="K116" s="27"/>
      <c r="L116" s="27"/>
      <c r="M116" s="27"/>
      <c r="N116" s="27"/>
      <c r="O116" s="164"/>
      <c r="P116" s="27"/>
    </row>
    <row r="117" spans="2:17" ht="12" customHeight="1" x14ac:dyDescent="0.2">
      <c r="B117" s="152" t="s">
        <v>179</v>
      </c>
      <c r="C117" s="152" t="s">
        <v>180</v>
      </c>
      <c r="D117" s="27">
        <v>-2016.8290499999996</v>
      </c>
      <c r="E117" s="27">
        <v>38507.301149999999</v>
      </c>
      <c r="F117" s="27"/>
      <c r="G117" s="27"/>
      <c r="H117" s="27"/>
      <c r="I117" s="27"/>
      <c r="J117" s="27"/>
      <c r="K117" s="27"/>
      <c r="L117" s="27"/>
      <c r="M117" s="27"/>
      <c r="N117" s="27"/>
      <c r="O117" s="164"/>
      <c r="P117" s="27"/>
    </row>
    <row r="118" spans="2:17" ht="12" customHeight="1" x14ac:dyDescent="0.2">
      <c r="B118" s="152" t="s">
        <v>181</v>
      </c>
      <c r="C118" s="152" t="s">
        <v>182</v>
      </c>
      <c r="D118" s="27">
        <v>-309.08</v>
      </c>
      <c r="E118" s="27">
        <v>2523.2669999999998</v>
      </c>
      <c r="F118" s="27"/>
      <c r="G118" s="27"/>
      <c r="H118" s="27"/>
      <c r="I118" s="27"/>
      <c r="J118" s="27"/>
      <c r="K118" s="27"/>
      <c r="L118" s="27"/>
      <c r="M118" s="27"/>
      <c r="N118" s="27"/>
      <c r="O118" s="164"/>
      <c r="P118" s="27"/>
    </row>
    <row r="119" spans="2:17" ht="12" customHeight="1" x14ac:dyDescent="0.2">
      <c r="B119" s="152" t="s">
        <v>183</v>
      </c>
      <c r="C119" s="152" t="s">
        <v>184</v>
      </c>
      <c r="D119" s="27">
        <v>0</v>
      </c>
      <c r="E119" s="27">
        <v>10.122</v>
      </c>
      <c r="F119" s="27"/>
      <c r="G119" s="27"/>
      <c r="H119" s="27"/>
      <c r="I119" s="27"/>
      <c r="J119" s="27"/>
      <c r="K119" s="27"/>
      <c r="L119" s="27"/>
      <c r="M119" s="27"/>
      <c r="N119" s="27"/>
      <c r="O119" s="164"/>
      <c r="P119" s="27"/>
    </row>
    <row r="120" spans="2:17" ht="12" customHeight="1" x14ac:dyDescent="0.2">
      <c r="B120" s="152" t="s">
        <v>185</v>
      </c>
      <c r="C120" s="152" t="s">
        <v>186</v>
      </c>
      <c r="D120" s="27">
        <v>-10962.858</v>
      </c>
      <c r="E120" s="27">
        <v>21211.937999999998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164"/>
      <c r="P120" s="27"/>
    </row>
    <row r="121" spans="2:17" ht="12" customHeight="1" x14ac:dyDescent="0.2">
      <c r="B121" s="152" t="s">
        <v>187</v>
      </c>
      <c r="C121" s="152" t="s">
        <v>188</v>
      </c>
      <c r="D121" s="27">
        <v>0</v>
      </c>
      <c r="E121" s="27">
        <v>-62.548000000000002</v>
      </c>
      <c r="F121" s="27"/>
      <c r="G121" s="27"/>
      <c r="H121" s="27"/>
      <c r="I121" s="27"/>
      <c r="J121" s="27"/>
      <c r="K121" s="27"/>
      <c r="L121" s="27"/>
      <c r="M121" s="27"/>
      <c r="N121" s="27"/>
      <c r="O121" s="164"/>
      <c r="P121" s="27"/>
    </row>
    <row r="122" spans="2:17" ht="12" customHeight="1" x14ac:dyDescent="0.2">
      <c r="B122" s="152" t="s">
        <v>189</v>
      </c>
      <c r="C122" s="196" t="s">
        <v>190</v>
      </c>
      <c r="D122" s="4">
        <v>733.79700000000003</v>
      </c>
      <c r="E122" s="27">
        <v>-512.79878999999994</v>
      </c>
      <c r="F122" s="27"/>
      <c r="G122" s="27"/>
      <c r="H122" s="27"/>
      <c r="I122" s="27"/>
      <c r="J122" s="27"/>
      <c r="K122" s="27"/>
      <c r="L122" s="27"/>
      <c r="M122" s="27"/>
      <c r="N122" s="27"/>
      <c r="O122" s="164"/>
      <c r="P122" s="27"/>
    </row>
    <row r="123" spans="2:17" ht="12" customHeight="1" x14ac:dyDescent="0.2">
      <c r="B123" s="152" t="s">
        <v>191</v>
      </c>
      <c r="C123" s="152" t="s">
        <v>192</v>
      </c>
      <c r="D123" s="27">
        <v>6656.2330000000002</v>
      </c>
      <c r="E123" s="27">
        <v>1727.48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164"/>
      <c r="P123" s="27"/>
    </row>
    <row r="124" spans="2:17" ht="12" customHeight="1" x14ac:dyDescent="0.2">
      <c r="B124" s="152" t="s">
        <v>193</v>
      </c>
      <c r="C124" s="152" t="s">
        <v>194</v>
      </c>
      <c r="D124" s="27">
        <v>-2182.6615399999996</v>
      </c>
      <c r="E124" s="27">
        <v>58921.966119999997</v>
      </c>
      <c r="F124" s="27"/>
      <c r="G124" s="27"/>
      <c r="H124" s="27"/>
      <c r="I124" s="27"/>
      <c r="J124" s="27"/>
      <c r="K124" s="27"/>
      <c r="L124" s="27"/>
      <c r="M124" s="27"/>
      <c r="N124" s="27"/>
      <c r="O124" s="164"/>
      <c r="P124" s="27"/>
    </row>
    <row r="125" spans="2:17" ht="12" customHeight="1" x14ac:dyDescent="0.2">
      <c r="B125" s="152" t="s">
        <v>195</v>
      </c>
      <c r="C125" s="152" t="s">
        <v>196</v>
      </c>
      <c r="D125" s="27">
        <v>0.79200000000000004</v>
      </c>
      <c r="E125" s="27">
        <v>15.88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164"/>
      <c r="P125" s="27"/>
    </row>
    <row r="126" spans="2:17" ht="12" customHeight="1" x14ac:dyDescent="0.2">
      <c r="B126" s="152" t="s">
        <v>197</v>
      </c>
      <c r="C126" s="152" t="s">
        <v>198</v>
      </c>
      <c r="D126" s="27">
        <v>25.637</v>
      </c>
      <c r="E126" s="27">
        <v>2767.2379999999998</v>
      </c>
      <c r="F126" s="27"/>
      <c r="G126" s="27"/>
      <c r="H126" s="27"/>
      <c r="I126" s="244"/>
      <c r="J126" s="27"/>
      <c r="K126" s="27"/>
      <c r="L126" s="27"/>
      <c r="M126" s="27"/>
      <c r="N126" s="27"/>
      <c r="O126" s="164"/>
      <c r="P126" s="27"/>
    </row>
    <row r="127" spans="2:17" ht="12" customHeight="1" x14ac:dyDescent="0.2">
      <c r="B127" s="152" t="s">
        <v>199</v>
      </c>
      <c r="C127" s="152" t="s">
        <v>200</v>
      </c>
      <c r="D127" s="27">
        <v>73.363</v>
      </c>
      <c r="E127" s="27">
        <v>2136.576</v>
      </c>
      <c r="F127" s="244"/>
      <c r="G127" s="244"/>
      <c r="H127" s="244"/>
      <c r="I127" s="244"/>
      <c r="J127" s="244"/>
      <c r="K127" s="244"/>
      <c r="L127" s="244"/>
      <c r="M127" s="244"/>
      <c r="N127" s="244"/>
      <c r="O127" s="244"/>
      <c r="P127" s="244"/>
    </row>
    <row r="128" spans="2:17" ht="12" customHeight="1" x14ac:dyDescent="0.2">
      <c r="B128" t="s">
        <v>201</v>
      </c>
      <c r="C128" s="152" t="s">
        <v>202</v>
      </c>
      <c r="D128" s="4">
        <v>191.16800000000001</v>
      </c>
      <c r="E128" s="244">
        <v>72975.331000000006</v>
      </c>
      <c r="F128" s="244"/>
      <c r="G128" s="244"/>
      <c r="H128" s="244"/>
      <c r="I128" s="244"/>
      <c r="J128" s="244"/>
      <c r="K128" s="244"/>
      <c r="L128" s="244"/>
      <c r="M128" s="244"/>
      <c r="N128" s="244"/>
      <c r="O128" s="244"/>
      <c r="P128" s="244"/>
    </row>
    <row r="129" spans="2:17" ht="12" customHeight="1" thickBot="1" x14ac:dyDescent="0.25">
      <c r="B129" s="166" t="s">
        <v>203</v>
      </c>
      <c r="C129" s="166" t="s">
        <v>204</v>
      </c>
      <c r="D129" s="202">
        <v>162.994</v>
      </c>
      <c r="E129" s="241">
        <v>135642.921</v>
      </c>
      <c r="F129" s="241"/>
      <c r="G129" s="241"/>
      <c r="H129" s="241"/>
      <c r="I129" s="241"/>
      <c r="J129" s="241"/>
      <c r="K129" s="241"/>
      <c r="L129" s="241"/>
      <c r="M129" s="241"/>
      <c r="N129" s="241"/>
      <c r="O129" s="241"/>
      <c r="P129" s="241"/>
    </row>
    <row r="130" spans="2:17" ht="12" customHeight="1" thickBot="1" x14ac:dyDescent="0.25">
      <c r="B130" s="166"/>
      <c r="C130" s="166"/>
      <c r="D130" s="202"/>
      <c r="E130" s="202"/>
      <c r="F130" s="202"/>
      <c r="G130" s="202"/>
      <c r="H130" s="202"/>
      <c r="I130" s="202"/>
      <c r="J130" s="202"/>
      <c r="K130" s="202"/>
      <c r="L130" s="202"/>
      <c r="M130" s="202"/>
      <c r="N130" s="202"/>
      <c r="O130" s="202"/>
      <c r="P130" s="202"/>
    </row>
    <row r="131" spans="2:17" x14ac:dyDescent="0.2">
      <c r="B131" s="180" t="s">
        <v>205</v>
      </c>
      <c r="C131" s="180" t="s">
        <v>206</v>
      </c>
      <c r="D131" s="189">
        <v>22982.479230000001</v>
      </c>
      <c r="E131" s="189">
        <v>233434.54915000001</v>
      </c>
      <c r="F131" s="189"/>
      <c r="G131" s="189"/>
      <c r="H131" s="189"/>
      <c r="I131" s="189"/>
      <c r="J131" s="189"/>
      <c r="K131" s="189"/>
      <c r="L131" s="189"/>
      <c r="M131" s="189"/>
      <c r="N131" s="189"/>
      <c r="O131" s="190"/>
      <c r="P131" s="189"/>
    </row>
    <row r="132" spans="2:17" s="5" customFormat="1" x14ac:dyDescent="0.2">
      <c r="B132" s="152" t="s">
        <v>207</v>
      </c>
      <c r="C132" s="152" t="s">
        <v>208</v>
      </c>
      <c r="D132" s="27">
        <v>18268.01323</v>
      </c>
      <c r="E132" s="27">
        <v>11714.692999999999</v>
      </c>
      <c r="F132" s="27"/>
      <c r="G132" s="27"/>
      <c r="H132" s="27"/>
      <c r="I132" s="27"/>
      <c r="J132" s="27"/>
      <c r="K132" s="27"/>
      <c r="L132" s="27"/>
      <c r="M132" s="27"/>
      <c r="N132" s="27"/>
      <c r="O132" s="164"/>
      <c r="P132" s="27"/>
      <c r="Q132" s="1"/>
    </row>
    <row r="133" spans="2:17" ht="12" customHeight="1" x14ac:dyDescent="0.2">
      <c r="B133" s="152" t="s">
        <v>209</v>
      </c>
      <c r="C133" s="152" t="s">
        <v>210</v>
      </c>
      <c r="D133" s="27">
        <v>0</v>
      </c>
      <c r="E133" s="27">
        <v>17189.891</v>
      </c>
      <c r="F133" s="27"/>
      <c r="G133" s="27"/>
      <c r="H133" s="27"/>
      <c r="I133" s="27"/>
      <c r="J133" s="27"/>
      <c r="K133" s="27"/>
      <c r="L133" s="27"/>
      <c r="M133" s="27"/>
      <c r="N133" s="27"/>
      <c r="O133" s="164"/>
      <c r="P133" s="27"/>
    </row>
    <row r="134" spans="2:17" ht="12" customHeight="1" x14ac:dyDescent="0.2">
      <c r="B134" s="152" t="s">
        <v>211</v>
      </c>
      <c r="C134" s="152" t="s">
        <v>212</v>
      </c>
      <c r="D134" s="27">
        <v>18.029</v>
      </c>
      <c r="E134" s="27">
        <v>38448.956149999998</v>
      </c>
      <c r="F134" s="27"/>
      <c r="G134" s="27"/>
      <c r="H134" s="27"/>
      <c r="I134" s="27"/>
      <c r="J134" s="27"/>
      <c r="K134" s="27"/>
      <c r="L134" s="27"/>
      <c r="M134" s="27"/>
      <c r="N134" s="27"/>
      <c r="O134" s="164"/>
      <c r="P134" s="27"/>
    </row>
    <row r="135" spans="2:17" ht="12" customHeight="1" x14ac:dyDescent="0.2">
      <c r="B135" s="152" t="s">
        <v>213</v>
      </c>
      <c r="C135" s="152" t="s">
        <v>214</v>
      </c>
      <c r="D135" s="27">
        <v>1319.175</v>
      </c>
      <c r="E135" s="27">
        <v>61506.324999999997</v>
      </c>
      <c r="F135" s="27"/>
      <c r="G135" s="27"/>
      <c r="H135" s="27"/>
      <c r="I135" s="27"/>
      <c r="J135" s="27"/>
      <c r="K135" s="27"/>
      <c r="L135" s="27"/>
      <c r="M135" s="27"/>
      <c r="N135" s="27"/>
      <c r="O135" s="164"/>
      <c r="P135" s="27"/>
    </row>
    <row r="136" spans="2:17" ht="12" customHeight="1" x14ac:dyDescent="0.2">
      <c r="B136" s="152" t="s">
        <v>215</v>
      </c>
      <c r="C136" s="152" t="s">
        <v>216</v>
      </c>
      <c r="D136" s="27">
        <v>3377.2620000000002</v>
      </c>
      <c r="E136" s="27">
        <v>103747.769</v>
      </c>
      <c r="F136" s="27"/>
      <c r="G136" s="27"/>
      <c r="H136" s="27"/>
      <c r="I136" s="27"/>
      <c r="J136" s="27"/>
      <c r="K136" s="27"/>
      <c r="L136" s="27"/>
      <c r="M136" s="27"/>
      <c r="N136" s="27"/>
      <c r="O136" s="164"/>
      <c r="P136" s="27"/>
    </row>
    <row r="137" spans="2:17" ht="12" customHeight="1" x14ac:dyDescent="0.2">
      <c r="B137" s="152" t="s">
        <v>217</v>
      </c>
      <c r="C137" s="152" t="s">
        <v>218</v>
      </c>
      <c r="D137" s="4">
        <v>0</v>
      </c>
      <c r="E137" s="244">
        <v>0</v>
      </c>
      <c r="F137" s="244"/>
      <c r="G137" s="244"/>
      <c r="H137" s="244"/>
      <c r="I137" s="244"/>
      <c r="J137" s="244"/>
      <c r="K137" s="244"/>
      <c r="L137" s="244"/>
      <c r="M137" s="244"/>
      <c r="N137" s="244"/>
      <c r="O137" s="244"/>
      <c r="P137" s="244"/>
    </row>
    <row r="138" spans="2:17" ht="12" customHeight="1" thickBot="1" x14ac:dyDescent="0.25">
      <c r="B138" s="166" t="s">
        <v>219</v>
      </c>
      <c r="C138" s="166" t="s">
        <v>220</v>
      </c>
      <c r="D138" s="202">
        <v>0</v>
      </c>
      <c r="E138" s="241">
        <v>826.91499999999996</v>
      </c>
      <c r="F138" s="241"/>
      <c r="G138" s="241"/>
      <c r="H138" s="241"/>
      <c r="I138" s="241"/>
      <c r="J138" s="241"/>
      <c r="K138" s="241"/>
      <c r="L138" s="241"/>
      <c r="M138" s="241"/>
      <c r="N138" s="241"/>
      <c r="O138" s="241"/>
      <c r="P138" s="241"/>
    </row>
    <row r="139" spans="2:17" ht="12" customHeight="1" thickBot="1" x14ac:dyDescent="0.25">
      <c r="B139" s="166"/>
      <c r="C139" s="166"/>
      <c r="D139" s="202"/>
      <c r="E139" s="202"/>
      <c r="F139" s="202"/>
      <c r="G139" s="202"/>
      <c r="H139" s="202"/>
      <c r="I139" s="202"/>
      <c r="J139" s="202"/>
      <c r="K139" s="202"/>
      <c r="L139" s="202"/>
      <c r="M139" s="202"/>
      <c r="N139" s="202"/>
      <c r="O139" s="202"/>
      <c r="P139" s="202"/>
    </row>
    <row r="140" spans="2:17" ht="12" customHeight="1" x14ac:dyDescent="0.2">
      <c r="B140" s="180" t="s">
        <v>65</v>
      </c>
      <c r="C140" s="180" t="s">
        <v>221</v>
      </c>
      <c r="D140" s="189">
        <v>379306.1153</v>
      </c>
      <c r="E140" s="189">
        <v>1077276.5676099998</v>
      </c>
      <c r="F140" s="189"/>
      <c r="G140" s="189"/>
      <c r="H140" s="189"/>
      <c r="I140" s="189"/>
      <c r="J140" s="189"/>
      <c r="K140" s="189"/>
      <c r="L140" s="189"/>
      <c r="M140" s="189"/>
      <c r="N140" s="189"/>
      <c r="O140" s="190"/>
      <c r="P140" s="189"/>
    </row>
    <row r="141" spans="2:17" x14ac:dyDescent="0.2">
      <c r="B141" s="152" t="s">
        <v>222</v>
      </c>
      <c r="C141" s="152" t="s">
        <v>223</v>
      </c>
      <c r="D141" s="27">
        <v>148.88137</v>
      </c>
      <c r="E141" s="27">
        <v>182205.04691</v>
      </c>
      <c r="F141" s="27"/>
      <c r="G141" s="27"/>
      <c r="H141" s="27"/>
      <c r="I141" s="27"/>
      <c r="J141" s="27"/>
      <c r="K141" s="27"/>
      <c r="L141" s="27"/>
      <c r="M141" s="27"/>
      <c r="N141" s="27"/>
      <c r="O141" s="164"/>
      <c r="P141" s="27"/>
    </row>
    <row r="142" spans="2:17" s="5" customFormat="1" x14ac:dyDescent="0.2">
      <c r="B142" s="152" t="s">
        <v>224</v>
      </c>
      <c r="C142" s="152" t="s">
        <v>225</v>
      </c>
      <c r="D142" s="27">
        <v>-195.18778999999995</v>
      </c>
      <c r="E142" s="27">
        <v>49223.783439999992</v>
      </c>
      <c r="F142" s="27"/>
      <c r="G142" s="27"/>
      <c r="H142" s="27"/>
      <c r="I142" s="27"/>
      <c r="J142" s="27"/>
      <c r="K142" s="27"/>
      <c r="L142" s="27"/>
      <c r="M142" s="27"/>
      <c r="N142" s="27"/>
      <c r="O142" s="164"/>
      <c r="P142" s="27"/>
      <c r="Q142" s="1"/>
    </row>
    <row r="143" spans="2:17" ht="12" customHeight="1" x14ac:dyDescent="0.2">
      <c r="B143" s="152" t="s">
        <v>226</v>
      </c>
      <c r="C143" s="152" t="s">
        <v>227</v>
      </c>
      <c r="D143" s="27">
        <v>408.97910999999999</v>
      </c>
      <c r="E143" s="27">
        <v>89846.564150000006</v>
      </c>
      <c r="F143" s="27"/>
      <c r="G143" s="27"/>
      <c r="H143" s="27"/>
      <c r="I143" s="27"/>
      <c r="J143" s="27"/>
      <c r="K143" s="27"/>
      <c r="L143" s="27"/>
      <c r="M143" s="27"/>
      <c r="N143" s="27"/>
      <c r="O143" s="164"/>
      <c r="P143" s="27"/>
    </row>
    <row r="144" spans="2:17" ht="12" customHeight="1" x14ac:dyDescent="0.2">
      <c r="B144" s="163" t="s">
        <v>228</v>
      </c>
      <c r="C144" s="163" t="s">
        <v>229</v>
      </c>
      <c r="D144" s="65">
        <v>-64.909950000000009</v>
      </c>
      <c r="E144" s="65">
        <v>43134.69932</v>
      </c>
      <c r="F144" s="65"/>
      <c r="G144" s="65"/>
      <c r="H144" s="65"/>
      <c r="I144" s="65"/>
      <c r="J144" s="65"/>
      <c r="K144" s="65"/>
      <c r="L144" s="65"/>
      <c r="M144" s="65"/>
      <c r="N144" s="65"/>
      <c r="O144" s="165"/>
      <c r="P144" s="65"/>
    </row>
    <row r="145" spans="2:16" ht="12" customHeight="1" x14ac:dyDescent="0.2">
      <c r="B145" s="152" t="s">
        <v>230</v>
      </c>
      <c r="C145" s="152" t="s">
        <v>231</v>
      </c>
      <c r="D145" s="27">
        <v>293171.71324999997</v>
      </c>
      <c r="E145" s="27">
        <v>626998.01323000004</v>
      </c>
      <c r="F145" s="27"/>
      <c r="G145" s="27"/>
      <c r="H145" s="27"/>
      <c r="I145" s="27"/>
      <c r="J145" s="27"/>
      <c r="K145" s="27"/>
      <c r="L145" s="27"/>
      <c r="M145" s="27"/>
      <c r="N145" s="27"/>
      <c r="O145" s="164"/>
      <c r="P145" s="27"/>
    </row>
    <row r="146" spans="2:16" ht="12" customHeight="1" x14ac:dyDescent="0.2">
      <c r="B146" s="152" t="s">
        <v>232</v>
      </c>
      <c r="C146" s="152" t="s">
        <v>233</v>
      </c>
      <c r="D146" s="27">
        <v>10557.068710000001</v>
      </c>
      <c r="E146" s="27">
        <v>-109.46849</v>
      </c>
      <c r="F146" s="27"/>
      <c r="G146" s="27"/>
      <c r="H146" s="27"/>
      <c r="I146" s="27"/>
      <c r="J146" s="27"/>
      <c r="K146" s="27"/>
      <c r="L146" s="27"/>
      <c r="M146" s="27"/>
      <c r="N146" s="27"/>
      <c r="O146" s="164"/>
      <c r="P146" s="27"/>
    </row>
    <row r="147" spans="2:16" ht="12" customHeight="1" x14ac:dyDescent="0.2">
      <c r="B147" s="152" t="s">
        <v>234</v>
      </c>
      <c r="C147" s="152" t="s">
        <v>235</v>
      </c>
      <c r="D147" s="27">
        <v>303728.78195999999</v>
      </c>
      <c r="E147" s="27">
        <v>626888.54474000004</v>
      </c>
      <c r="F147" s="27"/>
      <c r="G147" s="27"/>
      <c r="H147" s="27"/>
      <c r="I147" s="27"/>
      <c r="J147" s="27"/>
      <c r="K147" s="27"/>
      <c r="L147" s="27"/>
      <c r="M147" s="27"/>
      <c r="N147" s="27"/>
      <c r="O147" s="164"/>
      <c r="P147" s="27"/>
    </row>
    <row r="148" spans="2:16" ht="12" customHeight="1" x14ac:dyDescent="0.2">
      <c r="B148" s="152"/>
      <c r="C148" s="155" t="s">
        <v>84</v>
      </c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164"/>
      <c r="P148" s="27"/>
    </row>
    <row r="149" spans="2:16" ht="12" customHeight="1" x14ac:dyDescent="0.2">
      <c r="B149" s="152"/>
      <c r="C149" s="220" t="s">
        <v>236</v>
      </c>
      <c r="D149" s="27">
        <v>256686.01018942503</v>
      </c>
      <c r="E149" s="27">
        <v>599933.50622906955</v>
      </c>
      <c r="F149" s="27"/>
      <c r="G149" s="27"/>
      <c r="H149" s="27"/>
      <c r="I149" s="27"/>
      <c r="J149" s="27"/>
      <c r="K149" s="27"/>
      <c r="L149" s="27"/>
      <c r="M149" s="27"/>
      <c r="N149" s="27"/>
      <c r="O149" s="164"/>
      <c r="P149" s="27"/>
    </row>
    <row r="150" spans="2:16" ht="12" customHeight="1" x14ac:dyDescent="0.2">
      <c r="B150" s="152"/>
      <c r="C150" s="220" t="s">
        <v>237</v>
      </c>
      <c r="D150" s="27">
        <v>3285.6519903784138</v>
      </c>
      <c r="E150" s="27">
        <v>1984.0101734459968</v>
      </c>
      <c r="F150" s="27"/>
      <c r="G150" s="27"/>
      <c r="H150" s="27"/>
      <c r="I150" s="27"/>
      <c r="J150" s="27"/>
      <c r="K150" s="27"/>
      <c r="L150" s="27"/>
      <c r="M150" s="27"/>
      <c r="N150" s="27"/>
      <c r="O150" s="164"/>
      <c r="P150" s="27"/>
    </row>
    <row r="151" spans="2:16" ht="12" customHeight="1" x14ac:dyDescent="0.2">
      <c r="B151" s="152"/>
      <c r="C151" s="221" t="s">
        <v>238</v>
      </c>
      <c r="D151" s="65">
        <v>43757.11978019651</v>
      </c>
      <c r="E151" s="65">
        <v>24971.028337484357</v>
      </c>
      <c r="F151" s="65"/>
      <c r="G151" s="65"/>
      <c r="H151" s="65"/>
      <c r="I151" s="65"/>
      <c r="J151" s="65"/>
      <c r="K151" s="65"/>
      <c r="L151" s="65"/>
      <c r="M151" s="65"/>
      <c r="N151" s="65"/>
      <c r="O151" s="165"/>
      <c r="P151" s="65"/>
    </row>
    <row r="152" spans="2:16" ht="12" customHeight="1" x14ac:dyDescent="0.2">
      <c r="B152" s="152" t="s">
        <v>239</v>
      </c>
      <c r="C152" s="152" t="s">
        <v>240</v>
      </c>
      <c r="D152" s="27">
        <v>-25752.80573</v>
      </c>
      <c r="E152" s="27">
        <v>206872.38021</v>
      </c>
      <c r="F152" s="27"/>
      <c r="G152" s="27"/>
      <c r="H152" s="27"/>
      <c r="I152" s="27"/>
      <c r="J152" s="27"/>
      <c r="K152" s="27"/>
      <c r="L152" s="27"/>
      <c r="M152" s="27"/>
      <c r="N152" s="27"/>
      <c r="O152" s="164"/>
      <c r="P152" s="27"/>
    </row>
    <row r="153" spans="2:16" ht="12" customHeight="1" x14ac:dyDescent="0.2">
      <c r="B153" s="152" t="s">
        <v>241</v>
      </c>
      <c r="C153" s="152" t="s">
        <v>242</v>
      </c>
      <c r="D153" s="27">
        <v>-24944.25405</v>
      </c>
      <c r="E153" s="27">
        <v>190268.48149999999</v>
      </c>
      <c r="F153" s="27"/>
      <c r="G153" s="27"/>
      <c r="H153" s="27"/>
      <c r="I153" s="27"/>
      <c r="J153" s="27"/>
      <c r="K153" s="27"/>
      <c r="L153" s="27"/>
      <c r="M153" s="27"/>
      <c r="N153" s="27"/>
      <c r="O153" s="164"/>
      <c r="P153" s="27"/>
    </row>
    <row r="154" spans="2:16" ht="12" customHeight="1" x14ac:dyDescent="0.2">
      <c r="B154" s="152" t="s">
        <v>243</v>
      </c>
      <c r="C154" s="152" t="s">
        <v>244</v>
      </c>
      <c r="D154" s="27">
        <v>629.33731999999998</v>
      </c>
      <c r="E154" s="27">
        <v>-14.008290000000001</v>
      </c>
      <c r="F154" s="27"/>
      <c r="G154" s="27"/>
      <c r="H154" s="27"/>
      <c r="I154" s="27"/>
      <c r="J154" s="27"/>
      <c r="K154" s="27"/>
      <c r="L154" s="27"/>
      <c r="M154" s="27"/>
      <c r="N154" s="27"/>
      <c r="O154" s="164"/>
      <c r="P154" s="27"/>
    </row>
    <row r="155" spans="2:16" ht="12" customHeight="1" x14ac:dyDescent="0.2">
      <c r="B155" s="152" t="s">
        <v>245</v>
      </c>
      <c r="C155" s="163" t="s">
        <v>246</v>
      </c>
      <c r="D155" s="65">
        <v>-1437.8889999999999</v>
      </c>
      <c r="E155" s="65">
        <v>16617.906999999999</v>
      </c>
      <c r="F155" s="65"/>
      <c r="G155" s="65"/>
      <c r="H155" s="65"/>
      <c r="I155" s="65"/>
      <c r="J155" s="65"/>
      <c r="K155" s="65"/>
      <c r="L155" s="65"/>
      <c r="M155" s="65"/>
      <c r="N155" s="65"/>
      <c r="O155" s="165"/>
      <c r="P155" s="65"/>
    </row>
    <row r="156" spans="2:16" ht="12" customHeight="1" x14ac:dyDescent="0.2">
      <c r="B156" s="152" t="s">
        <v>247</v>
      </c>
      <c r="C156" s="152" t="s">
        <v>248</v>
      </c>
      <c r="D156" s="27">
        <v>82586.84951</v>
      </c>
      <c r="E156" s="27">
        <v>53410.825520000006</v>
      </c>
      <c r="F156" s="27"/>
      <c r="G156" s="27"/>
      <c r="H156" s="27"/>
      <c r="I156" s="27"/>
      <c r="J156" s="27"/>
      <c r="K156" s="27"/>
      <c r="L156" s="27"/>
      <c r="M156" s="27"/>
      <c r="N156" s="27"/>
      <c r="O156" s="164"/>
      <c r="P156" s="27"/>
    </row>
    <row r="157" spans="2:16" ht="12" customHeight="1" x14ac:dyDescent="0.2">
      <c r="B157" s="152"/>
      <c r="C157" s="155" t="s">
        <v>84</v>
      </c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164"/>
      <c r="P157" s="27"/>
    </row>
    <row r="158" spans="2:16" ht="12" customHeight="1" x14ac:dyDescent="0.2">
      <c r="B158" s="152"/>
      <c r="C158" s="197" t="s">
        <v>249</v>
      </c>
      <c r="D158" s="27">
        <v>65574.220579541477</v>
      </c>
      <c r="E158" s="27">
        <v>27034.14955903888</v>
      </c>
      <c r="F158" s="27"/>
      <c r="G158" s="27"/>
      <c r="H158" s="27"/>
      <c r="I158" s="27"/>
      <c r="J158" s="27"/>
      <c r="K158" s="27"/>
      <c r="L158" s="27"/>
      <c r="M158" s="27"/>
      <c r="N158" s="27"/>
      <c r="O158" s="164"/>
      <c r="P158" s="27"/>
    </row>
    <row r="159" spans="2:16" x14ac:dyDescent="0.2">
      <c r="B159" s="152"/>
      <c r="C159" s="220" t="s">
        <v>250</v>
      </c>
      <c r="D159" s="27">
        <v>1016.7880689800606</v>
      </c>
      <c r="E159" s="27">
        <v>884.79171079333207</v>
      </c>
      <c r="F159" s="27"/>
      <c r="G159" s="27"/>
      <c r="H159" s="27"/>
      <c r="I159" s="27"/>
      <c r="J159" s="27"/>
      <c r="K159" s="27"/>
      <c r="L159" s="27"/>
      <c r="M159" s="27"/>
      <c r="N159" s="27"/>
      <c r="O159" s="164"/>
      <c r="P159" s="27"/>
    </row>
    <row r="160" spans="2:16" ht="12" customHeight="1" x14ac:dyDescent="0.2">
      <c r="B160" s="152"/>
      <c r="C160" s="220" t="s">
        <v>251</v>
      </c>
      <c r="D160" s="27">
        <v>1143.3767169981986</v>
      </c>
      <c r="E160" s="27">
        <v>1750.3249971668088</v>
      </c>
      <c r="F160" s="27"/>
      <c r="G160" s="27"/>
      <c r="H160" s="27"/>
      <c r="I160" s="27"/>
      <c r="J160" s="27"/>
      <c r="K160" s="27"/>
      <c r="L160" s="27"/>
      <c r="M160" s="27"/>
      <c r="N160" s="27"/>
      <c r="O160" s="164"/>
      <c r="P160" s="27"/>
    </row>
    <row r="161" spans="2:17" ht="12" customHeight="1" x14ac:dyDescent="0.2">
      <c r="B161" s="152"/>
      <c r="C161" s="220" t="s">
        <v>252</v>
      </c>
      <c r="D161" s="27">
        <v>14852.46414448026</v>
      </c>
      <c r="E161" s="27">
        <v>23741.559253000985</v>
      </c>
      <c r="F161" s="27"/>
      <c r="G161" s="27"/>
      <c r="H161" s="27"/>
      <c r="I161" s="27"/>
      <c r="J161" s="27"/>
      <c r="K161" s="27"/>
      <c r="L161" s="27"/>
      <c r="M161" s="27"/>
      <c r="N161" s="27"/>
      <c r="O161" s="164"/>
      <c r="P161" s="27"/>
    </row>
    <row r="162" spans="2:17" ht="12" customHeight="1" x14ac:dyDescent="0.2">
      <c r="B162" s="152" t="s">
        <v>253</v>
      </c>
      <c r="C162" s="231" t="s">
        <v>254</v>
      </c>
      <c r="D162" s="178">
        <v>19.72</v>
      </c>
      <c r="E162" s="178">
        <v>7376.0429999999997</v>
      </c>
      <c r="F162" s="178"/>
      <c r="G162" s="178"/>
      <c r="H162" s="178"/>
      <c r="I162" s="178"/>
      <c r="J162" s="178"/>
      <c r="K162" s="178"/>
      <c r="L162" s="178"/>
      <c r="M162" s="178"/>
      <c r="N162" s="178"/>
      <c r="O162" s="179"/>
      <c r="P162" s="178"/>
    </row>
    <row r="163" spans="2:17" x14ac:dyDescent="0.2">
      <c r="B163" s="152" t="s">
        <v>255</v>
      </c>
      <c r="C163" s="152" t="s">
        <v>256</v>
      </c>
      <c r="D163" s="27">
        <v>18574.688190000001</v>
      </c>
      <c r="E163" s="27">
        <v>523.72722999999996</v>
      </c>
      <c r="F163" s="27"/>
      <c r="G163" s="27"/>
      <c r="H163" s="27"/>
      <c r="I163" s="27"/>
      <c r="J163" s="27"/>
      <c r="K163" s="27"/>
      <c r="L163" s="27"/>
      <c r="M163" s="27"/>
      <c r="N163" s="27"/>
      <c r="O163" s="164"/>
      <c r="P163" s="27"/>
    </row>
    <row r="164" spans="2:17" ht="12" customHeight="1" x14ac:dyDescent="0.2">
      <c r="B164" s="152" t="s">
        <v>257</v>
      </c>
      <c r="C164" s="152" t="s">
        <v>258</v>
      </c>
      <c r="D164" s="27">
        <v>18271.592530000002</v>
      </c>
      <c r="E164" s="27">
        <v>5377.7310399999997</v>
      </c>
      <c r="F164" s="27"/>
      <c r="G164" s="27"/>
      <c r="H164" s="27"/>
      <c r="I164" s="27"/>
      <c r="J164" s="27"/>
      <c r="K164" s="27"/>
      <c r="L164" s="27"/>
      <c r="M164" s="27"/>
      <c r="N164" s="27"/>
      <c r="O164" s="164"/>
      <c r="P164" s="27"/>
    </row>
    <row r="165" spans="2:17" ht="12" customHeight="1" thickBot="1" x14ac:dyDescent="0.25">
      <c r="B165" s="166" t="s">
        <v>259</v>
      </c>
      <c r="C165" s="166" t="s">
        <v>260</v>
      </c>
      <c r="D165" s="167">
        <v>303.09565999999995</v>
      </c>
      <c r="E165" s="167">
        <v>-4854.0038099999992</v>
      </c>
      <c r="F165" s="167"/>
      <c r="G165" s="167"/>
      <c r="H165" s="167"/>
      <c r="I165" s="167"/>
      <c r="J165" s="167"/>
      <c r="K165" s="167"/>
      <c r="L165" s="167"/>
      <c r="M165" s="167"/>
      <c r="N165" s="167"/>
      <c r="O165" s="168"/>
      <c r="P165" s="167"/>
    </row>
    <row r="166" spans="2:17" ht="12" customHeight="1" thickBot="1" x14ac:dyDescent="0.25">
      <c r="B166" s="166"/>
      <c r="C166" s="166"/>
      <c r="D166" s="202"/>
      <c r="E166" s="202"/>
      <c r="F166" s="202"/>
      <c r="G166" s="202"/>
      <c r="H166" s="202"/>
      <c r="I166" s="202"/>
      <c r="J166" s="202"/>
      <c r="K166" s="202"/>
      <c r="L166" s="202"/>
      <c r="M166" s="202"/>
      <c r="N166" s="202"/>
      <c r="O166" s="202"/>
      <c r="P166" s="202"/>
    </row>
    <row r="167" spans="2:17" ht="12" customHeight="1" x14ac:dyDescent="0.2">
      <c r="B167" s="174" t="s">
        <v>68</v>
      </c>
      <c r="C167" s="174" t="s">
        <v>261</v>
      </c>
      <c r="D167" s="189">
        <v>7751.9667800000007</v>
      </c>
      <c r="E167" s="189">
        <v>759351.19209999999</v>
      </c>
      <c r="F167" s="189"/>
      <c r="G167" s="189"/>
      <c r="H167" s="189"/>
      <c r="I167" s="189"/>
      <c r="J167" s="189"/>
      <c r="K167" s="189"/>
      <c r="L167" s="189"/>
      <c r="M167" s="189"/>
      <c r="N167" s="189"/>
      <c r="O167" s="190"/>
      <c r="P167" s="189"/>
    </row>
    <row r="168" spans="2:17" x14ac:dyDescent="0.2">
      <c r="B168" s="152" t="s">
        <v>262</v>
      </c>
      <c r="C168" s="152" t="s">
        <v>263</v>
      </c>
      <c r="D168" s="27">
        <v>6209.3379999999997</v>
      </c>
      <c r="E168" s="27">
        <v>761267.576</v>
      </c>
      <c r="F168" s="27"/>
      <c r="G168" s="27"/>
      <c r="H168" s="27"/>
      <c r="I168" s="27"/>
      <c r="J168" s="27"/>
      <c r="K168" s="27"/>
      <c r="L168" s="27"/>
      <c r="M168" s="27"/>
      <c r="N168" s="27"/>
      <c r="O168" s="164"/>
      <c r="P168" s="27"/>
    </row>
    <row r="169" spans="2:17" s="5" customFormat="1" ht="12" thickBot="1" x14ac:dyDescent="0.25">
      <c r="B169" s="166" t="s">
        <v>264</v>
      </c>
      <c r="C169" s="166" t="s">
        <v>265</v>
      </c>
      <c r="D169" s="167">
        <v>1542.62878</v>
      </c>
      <c r="E169" s="167">
        <v>-1916.3838999999998</v>
      </c>
      <c r="F169" s="167"/>
      <c r="G169" s="167"/>
      <c r="H169" s="167"/>
      <c r="I169" s="167"/>
      <c r="J169" s="167"/>
      <c r="K169" s="167"/>
      <c r="L169" s="167"/>
      <c r="M169" s="167"/>
      <c r="N169" s="167"/>
      <c r="O169" s="168"/>
      <c r="P169" s="167"/>
      <c r="Q169" s="1"/>
    </row>
    <row r="170" spans="2:17" ht="12" thickBot="1" x14ac:dyDescent="0.25">
      <c r="B170" s="169"/>
      <c r="C170" s="169"/>
      <c r="D170" s="205"/>
      <c r="E170" s="205"/>
      <c r="F170" s="205"/>
      <c r="G170" s="205"/>
      <c r="H170" s="205"/>
      <c r="I170" s="205"/>
      <c r="J170" s="205"/>
      <c r="K170" s="205"/>
      <c r="L170" s="205"/>
      <c r="M170" s="205"/>
      <c r="N170" s="205"/>
      <c r="O170" s="205"/>
      <c r="P170" s="205"/>
    </row>
    <row r="171" spans="2:17" ht="12" customHeight="1" thickBot="1" x14ac:dyDescent="0.25">
      <c r="B171" s="169" t="s">
        <v>71</v>
      </c>
      <c r="C171" s="169" t="s">
        <v>70</v>
      </c>
      <c r="D171" s="185">
        <v>0</v>
      </c>
      <c r="E171" s="185">
        <v>0</v>
      </c>
      <c r="F171" s="185"/>
      <c r="G171" s="185"/>
      <c r="H171" s="185"/>
      <c r="I171" s="185"/>
      <c r="J171" s="185"/>
      <c r="K171" s="185"/>
      <c r="L171" s="185"/>
      <c r="M171" s="185"/>
      <c r="N171" s="185"/>
      <c r="O171" s="186"/>
      <c r="P171" s="185"/>
    </row>
    <row r="172" spans="2:17" ht="12" customHeight="1" thickBot="1" x14ac:dyDescent="0.25">
      <c r="B172" s="166"/>
      <c r="C172" s="166"/>
      <c r="D172" s="202"/>
      <c r="E172" s="202"/>
      <c r="F172" s="202"/>
      <c r="G172" s="202"/>
      <c r="H172" s="202"/>
      <c r="I172" s="202"/>
      <c r="J172" s="202"/>
      <c r="K172" s="202"/>
      <c r="L172" s="202"/>
      <c r="M172" s="202"/>
      <c r="N172" s="202"/>
      <c r="O172" s="202"/>
      <c r="P172" s="202"/>
    </row>
    <row r="173" spans="2:17" s="5" customFormat="1" x14ac:dyDescent="0.2">
      <c r="B173" s="174" t="s">
        <v>74</v>
      </c>
      <c r="C173" s="174" t="s">
        <v>266</v>
      </c>
      <c r="D173" s="189">
        <v>478022.72086999996</v>
      </c>
      <c r="E173" s="189">
        <v>11735.727920000008</v>
      </c>
      <c r="F173" s="189"/>
      <c r="G173" s="189"/>
      <c r="H173" s="189"/>
      <c r="I173" s="189"/>
      <c r="J173" s="189"/>
      <c r="K173" s="189"/>
      <c r="L173" s="189"/>
      <c r="M173" s="189"/>
      <c r="N173" s="189"/>
      <c r="O173" s="190"/>
      <c r="P173" s="189"/>
      <c r="Q173" s="1"/>
    </row>
    <row r="174" spans="2:17" x14ac:dyDescent="0.2">
      <c r="B174" s="152"/>
      <c r="C174" s="155" t="s">
        <v>267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164"/>
      <c r="P174" s="27"/>
    </row>
    <row r="175" spans="2:17" s="5" customFormat="1" x14ac:dyDescent="0.2">
      <c r="B175" s="152"/>
      <c r="C175" s="222" t="s">
        <v>268</v>
      </c>
      <c r="D175" s="27">
        <v>447470.59691000002</v>
      </c>
      <c r="E175" s="27">
        <v>765179.71590999991</v>
      </c>
      <c r="F175" s="27"/>
      <c r="G175" s="27"/>
      <c r="H175" s="27"/>
      <c r="I175" s="27"/>
      <c r="J175" s="27"/>
      <c r="K175" s="27"/>
      <c r="L175" s="27"/>
      <c r="M175" s="27"/>
      <c r="N175" s="27"/>
      <c r="O175" s="164"/>
      <c r="P175" s="27"/>
      <c r="Q175" s="1"/>
    </row>
    <row r="176" spans="2:17" ht="12" customHeight="1" x14ac:dyDescent="0.2">
      <c r="B176" s="152"/>
      <c r="C176" s="223" t="s">
        <v>269</v>
      </c>
      <c r="D176" s="65">
        <v>30552.123959999994</v>
      </c>
      <c r="E176" s="65">
        <v>-753443.98798999994</v>
      </c>
      <c r="F176" s="65"/>
      <c r="G176" s="65"/>
      <c r="H176" s="65"/>
      <c r="I176" s="65"/>
      <c r="J176" s="65"/>
      <c r="K176" s="65"/>
      <c r="L176" s="65"/>
      <c r="M176" s="65"/>
      <c r="N176" s="65"/>
      <c r="O176" s="165"/>
      <c r="P176" s="65"/>
    </row>
    <row r="177" spans="2:17" ht="12" customHeight="1" x14ac:dyDescent="0.2">
      <c r="B177" s="1" t="s">
        <v>270</v>
      </c>
      <c r="C177" s="152" t="s">
        <v>271</v>
      </c>
      <c r="D177" s="27">
        <v>407195.32158999995</v>
      </c>
      <c r="E177" s="27">
        <v>722369.96702999994</v>
      </c>
      <c r="F177" s="27"/>
      <c r="G177" s="27"/>
      <c r="H177" s="27"/>
      <c r="I177" s="27"/>
      <c r="J177" s="27"/>
      <c r="K177" s="27"/>
      <c r="L177" s="27"/>
      <c r="M177" s="27"/>
      <c r="N177" s="27"/>
      <c r="O177" s="164"/>
      <c r="P177" s="27"/>
    </row>
    <row r="178" spans="2:17" ht="12" customHeight="1" x14ac:dyDescent="0.2">
      <c r="B178" s="1" t="s">
        <v>272</v>
      </c>
      <c r="C178" s="152" t="s">
        <v>273</v>
      </c>
      <c r="D178" s="27">
        <v>158317.82025999998</v>
      </c>
      <c r="E178" s="27">
        <v>-630295.77379999997</v>
      </c>
      <c r="F178" s="27"/>
      <c r="G178" s="27"/>
      <c r="H178" s="27"/>
      <c r="I178" s="27"/>
      <c r="J178" s="27"/>
      <c r="K178" s="27"/>
      <c r="L178" s="27"/>
      <c r="M178" s="27"/>
      <c r="N178" s="27"/>
      <c r="O178" s="164"/>
      <c r="P178" s="27"/>
    </row>
    <row r="179" spans="2:17" ht="12" customHeight="1" x14ac:dyDescent="0.2">
      <c r="B179" s="1" t="s">
        <v>274</v>
      </c>
      <c r="C179" s="152" t="s">
        <v>275</v>
      </c>
      <c r="D179" s="27">
        <v>-76740.676720000003</v>
      </c>
      <c r="E179" s="27">
        <v>-19710.937429999998</v>
      </c>
      <c r="F179" s="27"/>
      <c r="G179" s="27"/>
      <c r="H179" s="27"/>
      <c r="I179" s="27"/>
      <c r="J179" s="27"/>
      <c r="K179" s="27"/>
      <c r="L179" s="27"/>
      <c r="M179" s="27"/>
      <c r="N179" s="27"/>
      <c r="O179" s="164"/>
      <c r="P179" s="27"/>
    </row>
    <row r="180" spans="2:17" ht="12" customHeight="1" x14ac:dyDescent="0.2">
      <c r="B180" s="1" t="s">
        <v>276</v>
      </c>
      <c r="C180" s="152" t="s">
        <v>277</v>
      </c>
      <c r="D180" s="27">
        <v>37296.103289999999</v>
      </c>
      <c r="E180" s="27">
        <v>39309.646340000007</v>
      </c>
      <c r="F180" s="27"/>
      <c r="G180" s="27"/>
      <c r="H180" s="27"/>
      <c r="I180" s="27"/>
      <c r="J180" s="27"/>
      <c r="K180" s="27"/>
      <c r="L180" s="27"/>
      <c r="M180" s="27"/>
      <c r="N180" s="27"/>
      <c r="O180" s="164"/>
      <c r="P180" s="27"/>
    </row>
    <row r="181" spans="2:17" ht="12" customHeight="1" x14ac:dyDescent="0.2">
      <c r="B181" s="1" t="s">
        <v>278</v>
      </c>
      <c r="C181" s="152" t="s">
        <v>279</v>
      </c>
      <c r="D181" s="27">
        <v>-51025.285579999996</v>
      </c>
      <c r="E181" s="27">
        <v>-103437.27676000001</v>
      </c>
      <c r="F181" s="27"/>
      <c r="G181" s="27"/>
      <c r="H181" s="27"/>
      <c r="I181" s="27"/>
      <c r="J181" s="27"/>
      <c r="K181" s="27"/>
      <c r="L181" s="27"/>
      <c r="M181" s="27"/>
      <c r="N181" s="27"/>
      <c r="O181" s="164"/>
      <c r="P181" s="27"/>
    </row>
    <row r="182" spans="2:17" ht="12" customHeight="1" x14ac:dyDescent="0.2">
      <c r="B182" s="1" t="s">
        <v>280</v>
      </c>
      <c r="C182" s="152" t="s">
        <v>281</v>
      </c>
      <c r="D182" s="27">
        <v>94.420429999999996</v>
      </c>
      <c r="E182" s="27">
        <v>-2296.9233899999999</v>
      </c>
      <c r="F182" s="27"/>
      <c r="G182" s="27"/>
      <c r="H182" s="27"/>
      <c r="I182" s="27"/>
      <c r="J182" s="27"/>
      <c r="K182" s="27"/>
      <c r="L182" s="27"/>
      <c r="M182" s="27"/>
      <c r="N182" s="27"/>
      <c r="O182" s="164"/>
      <c r="P182" s="27"/>
    </row>
    <row r="183" spans="2:17" ht="12" customHeight="1" thickBot="1" x14ac:dyDescent="0.25">
      <c r="B183" s="166" t="s">
        <v>282</v>
      </c>
      <c r="C183" s="166" t="s">
        <v>283</v>
      </c>
      <c r="D183" s="167">
        <v>2885.0176000000001</v>
      </c>
      <c r="E183" s="167">
        <v>5797.0259299999998</v>
      </c>
      <c r="F183" s="167"/>
      <c r="G183" s="167"/>
      <c r="H183" s="167"/>
      <c r="I183" s="167"/>
      <c r="J183" s="167"/>
      <c r="K183" s="167"/>
      <c r="L183" s="167"/>
      <c r="M183" s="241"/>
      <c r="N183" s="241"/>
      <c r="O183" s="241"/>
      <c r="P183" s="241"/>
    </row>
    <row r="184" spans="2:17" ht="12" customHeight="1" thickBot="1" x14ac:dyDescent="0.25">
      <c r="B184" s="166"/>
      <c r="C184" s="169"/>
      <c r="D184" s="202"/>
      <c r="E184" s="202"/>
      <c r="F184" s="202"/>
      <c r="G184" s="202"/>
      <c r="H184" s="202"/>
      <c r="I184" s="202"/>
      <c r="J184" s="202"/>
      <c r="K184" s="202"/>
      <c r="L184" s="202"/>
      <c r="M184" s="202"/>
      <c r="N184" s="202"/>
      <c r="O184" s="202"/>
      <c r="P184" s="202"/>
    </row>
    <row r="185" spans="2:17" ht="12" customHeight="1" thickBot="1" x14ac:dyDescent="0.25">
      <c r="B185" s="169" t="s">
        <v>39</v>
      </c>
      <c r="C185" s="169" t="s">
        <v>38</v>
      </c>
      <c r="D185" s="182">
        <v>0</v>
      </c>
      <c r="E185" s="182">
        <v>0</v>
      </c>
      <c r="F185" s="182"/>
      <c r="G185" s="182"/>
      <c r="H185" s="182"/>
      <c r="I185" s="182"/>
      <c r="J185" s="182"/>
      <c r="K185" s="182"/>
      <c r="L185" s="182"/>
      <c r="M185" s="182"/>
      <c r="N185" s="182"/>
      <c r="O185" s="183"/>
      <c r="P185" s="182"/>
    </row>
    <row r="187" spans="2:17" s="5" customFormat="1" x14ac:dyDescent="0.2">
      <c r="Q187" s="1"/>
    </row>
    <row r="188" spans="2:17" x14ac:dyDescent="0.2">
      <c r="B188" s="152"/>
      <c r="C188" s="153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x14ac:dyDescent="0.2">
      <c r="B189" s="152"/>
      <c r="C189" s="15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ht="12" customHeight="1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ht="12" customHeight="1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2" customHeight="1" x14ac:dyDescent="0.2">
      <c r="B193" s="152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ht="12" customHeight="1" x14ac:dyDescent="0.2">
      <c r="B194" s="152"/>
      <c r="C194" s="153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x14ac:dyDescent="0.2">
      <c r="B195" s="152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ht="12" customHeight="1" x14ac:dyDescent="0.2">
      <c r="B196" s="152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3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ht="12.75" x14ac:dyDescent="0.2">
      <c r="B200" s="158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3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B203" s="152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B204" s="152"/>
      <c r="C204" s="15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B205" s="152"/>
      <c r="C205" s="15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B206" s="152"/>
      <c r="C206" s="15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B207" s="152"/>
      <c r="C207" s="15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I468" s="4"/>
      <c r="J468" s="4"/>
      <c r="K468" s="4"/>
      <c r="L468" s="4"/>
      <c r="M468" s="4"/>
      <c r="N468" s="4"/>
      <c r="O468" s="4"/>
      <c r="P46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2D5EA-A373-4D76-AE93-2133DA913F63}">
  <sheetPr>
    <tabColor theme="4"/>
  </sheetPr>
  <dimension ref="A1:R470"/>
  <sheetViews>
    <sheetView showGridLines="0" zoomScale="115" zoomScaleNormal="115" workbookViewId="0">
      <pane xSplit="3" ySplit="4" topLeftCell="E58" activePane="bottomRight" state="frozen"/>
      <selection pane="topRight" activeCell="D1" sqref="D1"/>
      <selection pane="bottomLeft" activeCell="A5" sqref="A5"/>
      <selection pane="bottomRight" activeCell="O84" sqref="O84"/>
    </sheetView>
  </sheetViews>
  <sheetFormatPr defaultColWidth="9.33203125" defaultRowHeight="11.25" x14ac:dyDescent="0.2"/>
  <cols>
    <col min="1" max="1" width="2.83203125" style="1" customWidth="1"/>
    <col min="2" max="2" width="19" style="1" customWidth="1"/>
    <col min="3" max="3" width="60.83203125" style="1" customWidth="1"/>
    <col min="4" max="16" width="12.83203125" style="1" customWidth="1"/>
    <col min="17" max="17" width="11.6640625" style="1" customWidth="1"/>
    <col min="18" max="18" width="10.1640625" style="1" bestFit="1" customWidth="1"/>
    <col min="19" max="16384" width="9.33203125" style="1"/>
  </cols>
  <sheetData>
    <row r="1" spans="1:16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16.5" thickBot="1" x14ac:dyDescent="0.3">
      <c r="B2" s="209" t="s">
        <v>18</v>
      </c>
      <c r="C2" s="239">
        <v>2025</v>
      </c>
      <c r="D2" s="210"/>
      <c r="E2" s="210">
        <v>2</v>
      </c>
      <c r="F2" s="210">
        <v>3</v>
      </c>
      <c r="G2" s="210">
        <v>4</v>
      </c>
      <c r="H2" s="210">
        <v>5</v>
      </c>
      <c r="I2" s="210">
        <v>6</v>
      </c>
      <c r="J2" s="210">
        <v>7</v>
      </c>
      <c r="K2" s="210">
        <v>8</v>
      </c>
      <c r="L2" s="210">
        <v>9</v>
      </c>
      <c r="M2" s="210">
        <v>10</v>
      </c>
      <c r="N2" s="210">
        <v>11</v>
      </c>
      <c r="O2" s="210">
        <v>12</v>
      </c>
      <c r="P2" s="210"/>
    </row>
    <row r="3" spans="1:16" ht="12" customHeight="1" x14ac:dyDescent="0.2">
      <c r="B3" s="226"/>
      <c r="C3" s="226"/>
      <c r="D3" s="227" t="str">
        <f>CONCATENATE("Jan. ",$C$2)</f>
        <v>Jan. 2025</v>
      </c>
      <c r="E3" s="240" t="s">
        <v>284</v>
      </c>
      <c r="F3" s="240" t="s">
        <v>285</v>
      </c>
      <c r="G3" s="240" t="s">
        <v>286</v>
      </c>
      <c r="H3" s="240" t="s">
        <v>287</v>
      </c>
      <c r="I3" s="240" t="s">
        <v>288</v>
      </c>
      <c r="J3" s="240" t="s">
        <v>289</v>
      </c>
      <c r="K3" s="240" t="s">
        <v>290</v>
      </c>
      <c r="L3" s="240" t="s">
        <v>291</v>
      </c>
      <c r="M3" s="240" t="s">
        <v>292</v>
      </c>
      <c r="N3" s="240" t="s">
        <v>293</v>
      </c>
      <c r="O3" s="240" t="s">
        <v>294</v>
      </c>
      <c r="P3" s="227" t="s">
        <v>30</v>
      </c>
    </row>
    <row r="4" spans="1:16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37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6" ht="12" customHeight="1" x14ac:dyDescent="0.2">
      <c r="B5" s="224" t="s">
        <v>31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 ht="12" customHeight="1" x14ac:dyDescent="0.2">
      <c r="B6" s="152"/>
      <c r="C6" s="153" t="s">
        <v>32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152"/>
      <c r="C7" s="163" t="s">
        <v>33</v>
      </c>
      <c r="D7" s="211">
        <v>-3711067.2117499998</v>
      </c>
      <c r="E7" s="211">
        <v>-219661.73328000001</v>
      </c>
      <c r="F7" s="211">
        <v>-216147.48424000002</v>
      </c>
      <c r="G7" s="211">
        <v>-3712366.6745500001</v>
      </c>
      <c r="H7" s="211">
        <v>-273714.41399000003</v>
      </c>
      <c r="I7" s="211">
        <v>-208944.58108999999</v>
      </c>
      <c r="J7" s="211">
        <v>-3693567.4998600003</v>
      </c>
      <c r="K7" s="211">
        <v>-215264.05274000001</v>
      </c>
      <c r="L7" s="211">
        <v>-181656.38509</v>
      </c>
      <c r="M7" s="211">
        <v>-3694247.0549899996</v>
      </c>
      <c r="N7" s="211">
        <v>-232450.57988</v>
      </c>
      <c r="O7" s="211">
        <v>-221605.81922</v>
      </c>
      <c r="P7" s="211">
        <v>-16580693.490679998</v>
      </c>
    </row>
    <row r="8" spans="1:16" x14ac:dyDescent="0.2">
      <c r="B8" s="152"/>
      <c r="C8" s="155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36</v>
      </c>
      <c r="C10" s="152" t="s">
        <v>37</v>
      </c>
      <c r="D10" s="18">
        <v>-3711067.2117499998</v>
      </c>
      <c r="E10" s="18">
        <v>-219661.73328000001</v>
      </c>
      <c r="F10" s="18">
        <v>-216147.48424000002</v>
      </c>
      <c r="G10" s="18">
        <v>-3712366.6745500001</v>
      </c>
      <c r="H10" s="18">
        <v>-273714.41399000003</v>
      </c>
      <c r="I10" s="18">
        <v>-208944.58108999999</v>
      </c>
      <c r="J10" s="18">
        <v>-3693567.4998600003</v>
      </c>
      <c r="K10" s="18">
        <v>-215264.05274000001</v>
      </c>
      <c r="L10" s="18">
        <v>-181656.38509</v>
      </c>
      <c r="M10" s="18">
        <v>-3694247.0549899996</v>
      </c>
      <c r="N10" s="18">
        <v>-232450.57988</v>
      </c>
      <c r="O10" s="18">
        <v>-221605.81922</v>
      </c>
      <c r="P10" s="18">
        <v>-16580693.490679998</v>
      </c>
    </row>
    <row r="11" spans="1:16" ht="12" customHeight="1" x14ac:dyDescent="0.2">
      <c r="B11" s="152"/>
      <c r="C11" s="152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39</v>
      </c>
      <c r="C12" s="162" t="s">
        <v>40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6" ht="12" customHeight="1" x14ac:dyDescent="0.2">
      <c r="B13" s="152"/>
      <c r="C13" s="153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33</v>
      </c>
      <c r="D14" s="46">
        <v>64584036.959499992</v>
      </c>
      <c r="E14" s="46">
        <v>105968481.36377001</v>
      </c>
      <c r="F14" s="46">
        <v>94094826.652700007</v>
      </c>
      <c r="G14" s="46">
        <v>44382215.493359998</v>
      </c>
      <c r="H14" s="46">
        <v>80097553.412169993</v>
      </c>
      <c r="I14" s="46">
        <v>61449836.290530004</v>
      </c>
      <c r="J14" s="46">
        <v>45516209.138240002</v>
      </c>
      <c r="K14" s="46">
        <v>100154650.98018001</v>
      </c>
      <c r="L14" s="46">
        <v>68992705.50812</v>
      </c>
      <c r="M14" s="46">
        <v>62474886.813449994</v>
      </c>
      <c r="N14" s="46">
        <v>129016877.98828</v>
      </c>
      <c r="O14" s="46">
        <v>122852254.28619003</v>
      </c>
      <c r="P14" s="46">
        <v>979584534.88648999</v>
      </c>
    </row>
    <row r="15" spans="1:16" ht="12" customHeight="1" x14ac:dyDescent="0.2">
      <c r="B15" s="152"/>
      <c r="C15" s="152" t="s">
        <v>42</v>
      </c>
      <c r="D15" s="18">
        <v>-309926.81368999998</v>
      </c>
      <c r="E15" s="18">
        <v>-143763.72065</v>
      </c>
      <c r="F15" s="18">
        <v>-252673.90163000001</v>
      </c>
      <c r="G15" s="18">
        <v>-450003.53804000001</v>
      </c>
      <c r="H15" s="18">
        <v>-1596694.0281200001</v>
      </c>
      <c r="I15" s="18">
        <v>-1075790.58387</v>
      </c>
      <c r="J15" s="18">
        <v>-289149.80864999996</v>
      </c>
      <c r="K15" s="18">
        <v>-937057.74501000007</v>
      </c>
      <c r="L15" s="18">
        <v>-1098704.04143</v>
      </c>
      <c r="M15" s="18">
        <v>-425643.21888999996</v>
      </c>
      <c r="N15" s="18">
        <v>-2017814.8823999998</v>
      </c>
      <c r="O15" s="18">
        <v>798891.95079000003</v>
      </c>
      <c r="P15" s="18">
        <v>-7798330.3315899996</v>
      </c>
    </row>
    <row r="16" spans="1:16" ht="12" customHeight="1" x14ac:dyDescent="0.2">
      <c r="B16" s="152"/>
      <c r="C16" s="163" t="s">
        <v>43</v>
      </c>
      <c r="D16" s="212">
        <v>64893963.773189992</v>
      </c>
      <c r="E16" s="212">
        <v>106112245.08442001</v>
      </c>
      <c r="F16" s="212">
        <v>94347500.554330006</v>
      </c>
      <c r="G16" s="212">
        <v>44832219.031399995</v>
      </c>
      <c r="H16" s="212">
        <v>81694247.440289989</v>
      </c>
      <c r="I16" s="212">
        <v>62525626.874400005</v>
      </c>
      <c r="J16" s="212">
        <v>45805358.946890004</v>
      </c>
      <c r="K16" s="212">
        <v>101091708.72519001</v>
      </c>
      <c r="L16" s="212">
        <v>70091409.549549997</v>
      </c>
      <c r="M16" s="212">
        <v>62900530.03233999</v>
      </c>
      <c r="N16" s="212">
        <v>131034692.87068</v>
      </c>
      <c r="O16" s="212">
        <v>122053362.33540003</v>
      </c>
      <c r="P16" s="212">
        <v>987382865.21808004</v>
      </c>
    </row>
    <row r="17" spans="2:16" ht="12" customHeight="1" x14ac:dyDescent="0.2">
      <c r="B17" s="152"/>
      <c r="C17" s="155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44</v>
      </c>
      <c r="C19" s="152" t="s">
        <v>45</v>
      </c>
      <c r="D19" s="18">
        <v>38621408.217009999</v>
      </c>
      <c r="E19" s="18">
        <v>39126539.111680001</v>
      </c>
      <c r="F19" s="18">
        <v>36902728.593929999</v>
      </c>
      <c r="G19" s="18">
        <v>17784640.434950002</v>
      </c>
      <c r="H19" s="18">
        <v>45922860.536420003</v>
      </c>
      <c r="I19" s="18">
        <v>38717773.080569997</v>
      </c>
      <c r="J19" s="18">
        <v>28937074.935540002</v>
      </c>
      <c r="K19" s="18">
        <v>44685816.550050005</v>
      </c>
      <c r="L19" s="18">
        <v>42271621.467789985</v>
      </c>
      <c r="M19" s="18">
        <v>31091637.855859999</v>
      </c>
      <c r="N19" s="18">
        <v>26989275.387019999</v>
      </c>
      <c r="O19" s="18">
        <v>55537267.697190017</v>
      </c>
      <c r="P19" s="18">
        <v>446588643.86800992</v>
      </c>
    </row>
    <row r="20" spans="2:16" ht="12" customHeight="1" x14ac:dyDescent="0.2">
      <c r="B20" s="152" t="s">
        <v>46</v>
      </c>
      <c r="C20" s="152" t="s">
        <v>47</v>
      </c>
      <c r="D20" s="18">
        <v>-796864.08629000001</v>
      </c>
      <c r="E20" s="18">
        <v>465422.32801999996</v>
      </c>
      <c r="F20" s="18">
        <v>29128289.993080001</v>
      </c>
      <c r="G20" s="18">
        <v>-779641.51509</v>
      </c>
      <c r="H20" s="18">
        <v>-1030754.20615</v>
      </c>
      <c r="I20" s="18">
        <v>-2382894.49853</v>
      </c>
      <c r="J20" s="18">
        <v>-985374.28824000002</v>
      </c>
      <c r="K20" s="18">
        <v>-252210.41084999999</v>
      </c>
      <c r="L20" s="18">
        <v>1232288.4922799999</v>
      </c>
      <c r="M20" s="18">
        <v>2869284.1820200002</v>
      </c>
      <c r="N20" s="18">
        <v>66636730.106490001</v>
      </c>
      <c r="O20" s="18">
        <v>10784671.56838</v>
      </c>
      <c r="P20" s="18">
        <v>104888947.66512001</v>
      </c>
    </row>
    <row r="21" spans="2:16" ht="12" customHeight="1" x14ac:dyDescent="0.2">
      <c r="B21" s="152" t="s">
        <v>48</v>
      </c>
      <c r="C21" s="152" t="s">
        <v>49</v>
      </c>
      <c r="D21" s="18">
        <v>20388516.183110002</v>
      </c>
      <c r="E21" s="18">
        <v>22588206.437180001</v>
      </c>
      <c r="F21" s="18">
        <v>16426.825620003045</v>
      </c>
      <c r="G21" s="18">
        <v>58582.755059994757</v>
      </c>
      <c r="H21" s="18">
        <v>115286.32572999955</v>
      </c>
      <c r="I21" s="18">
        <v>-213795.10910999775</v>
      </c>
      <c r="J21" s="18">
        <v>14614.369359999895</v>
      </c>
      <c r="K21" s="18">
        <v>-3071.9217699989676</v>
      </c>
      <c r="L21" s="18">
        <v>-43070.281460002065</v>
      </c>
      <c r="M21" s="18">
        <v>215839.69140999764</v>
      </c>
      <c r="N21" s="18">
        <v>18261.645830005407</v>
      </c>
      <c r="O21" s="18">
        <v>-648445.64629998675</v>
      </c>
      <c r="P21" s="18">
        <v>42507351.274660014</v>
      </c>
    </row>
    <row r="22" spans="2:16" ht="12" customHeight="1" x14ac:dyDescent="0.2">
      <c r="B22" s="152" t="s">
        <v>50</v>
      </c>
      <c r="C22" s="152" t="s">
        <v>51</v>
      </c>
      <c r="D22" s="18">
        <v>2507.7309</v>
      </c>
      <c r="E22" s="18">
        <v>733274.098</v>
      </c>
      <c r="F22" s="18">
        <v>559557.89399999997</v>
      </c>
      <c r="G22" s="18">
        <v>598329.04102999996</v>
      </c>
      <c r="H22" s="18">
        <v>561715.80655999994</v>
      </c>
      <c r="I22" s="18">
        <v>650414.12199999997</v>
      </c>
      <c r="J22" s="18">
        <v>704667.40039999993</v>
      </c>
      <c r="K22" s="18">
        <v>657686.74502000003</v>
      </c>
      <c r="L22" s="18">
        <v>599931.85102000006</v>
      </c>
      <c r="M22" s="18">
        <v>663575.74800000002</v>
      </c>
      <c r="N22" s="18">
        <v>665305.58001000003</v>
      </c>
      <c r="O22" s="18">
        <v>2213333.6998800002</v>
      </c>
      <c r="P22" s="18">
        <v>8610299.7168199997</v>
      </c>
    </row>
    <row r="23" spans="2:16" ht="12" customHeight="1" x14ac:dyDescent="0.2">
      <c r="B23" s="152" t="s">
        <v>52</v>
      </c>
      <c r="C23" s="152" t="s">
        <v>53</v>
      </c>
      <c r="D23" s="18">
        <v>34755.013509999997</v>
      </c>
      <c r="E23" s="18">
        <v>26925.028549999999</v>
      </c>
      <c r="F23" s="18">
        <v>38998.210740000002</v>
      </c>
      <c r="G23" s="18">
        <v>42428.923889999998</v>
      </c>
      <c r="H23" s="18">
        <v>5576.7653600000003</v>
      </c>
      <c r="I23" s="18">
        <v>28903.939549999999</v>
      </c>
      <c r="J23" s="18">
        <v>28967.296429999999</v>
      </c>
      <c r="K23" s="18">
        <v>24468.091850000001</v>
      </c>
      <c r="L23" s="18">
        <v>27655.55775</v>
      </c>
      <c r="M23" s="18">
        <v>78518.396790000013</v>
      </c>
      <c r="N23" s="18">
        <v>109503.90405</v>
      </c>
      <c r="O23" s="18">
        <v>127085.73285</v>
      </c>
      <c r="P23" s="18">
        <v>573786.86132000003</v>
      </c>
    </row>
    <row r="24" spans="2:16" ht="12" customHeight="1" x14ac:dyDescent="0.2">
      <c r="B24" s="152"/>
      <c r="C24" s="152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55</v>
      </c>
      <c r="C25" s="152" t="s">
        <v>56</v>
      </c>
      <c r="D25" s="18">
        <v>4927809.7349499995</v>
      </c>
      <c r="E25" s="18">
        <v>35459538.329690002</v>
      </c>
      <c r="F25" s="18">
        <v>19828521.295589998</v>
      </c>
      <c r="G25" s="18">
        <v>17859239.741299998</v>
      </c>
      <c r="H25" s="18">
        <v>26933061.053929999</v>
      </c>
      <c r="I25" s="18">
        <v>17547948.114240002</v>
      </c>
      <c r="J25" s="18">
        <v>6826316.8157499991</v>
      </c>
      <c r="K25" s="18">
        <v>48075332.570459999</v>
      </c>
      <c r="L25" s="18">
        <v>17991880.891139999</v>
      </c>
      <c r="M25" s="18">
        <v>19589952.493720002</v>
      </c>
      <c r="N25" s="18">
        <v>29160017.602730002</v>
      </c>
      <c r="O25" s="18">
        <v>39449850.009320006</v>
      </c>
      <c r="P25" s="18">
        <v>283649468.65281999</v>
      </c>
    </row>
    <row r="26" spans="2:16" ht="12" customHeight="1" x14ac:dyDescent="0.2">
      <c r="B26" s="152" t="s">
        <v>57</v>
      </c>
      <c r="C26" s="152" t="s">
        <v>58</v>
      </c>
      <c r="D26" s="18">
        <v>-268846.22100000002</v>
      </c>
      <c r="E26" s="18">
        <v>1874906.48927</v>
      </c>
      <c r="F26" s="18">
        <v>1919009.33146</v>
      </c>
      <c r="G26" s="18">
        <v>1916297.4101199999</v>
      </c>
      <c r="H26" s="18">
        <v>1858708.1743800002</v>
      </c>
      <c r="I26" s="18">
        <v>1699134.8327800001</v>
      </c>
      <c r="J26" s="18">
        <v>2252243.25379</v>
      </c>
      <c r="K26" s="18">
        <v>924128.66399000003</v>
      </c>
      <c r="L26" s="18">
        <v>1643226.5131099999</v>
      </c>
      <c r="M26" s="18">
        <v>1976307.307</v>
      </c>
      <c r="N26" s="18">
        <v>1647740.3579800001</v>
      </c>
      <c r="O26" s="18">
        <v>3945371.4298899998</v>
      </c>
      <c r="P26" s="18">
        <v>21388227.542770002</v>
      </c>
    </row>
    <row r="27" spans="2:16" ht="12" customHeight="1" x14ac:dyDescent="0.2">
      <c r="B27" s="152" t="s">
        <v>59</v>
      </c>
      <c r="C27" s="152" t="s">
        <v>60</v>
      </c>
      <c r="D27" s="18">
        <v>612757.09565000003</v>
      </c>
      <c r="E27" s="18">
        <v>1440872.06333</v>
      </c>
      <c r="F27" s="18">
        <v>1463745.3480999998</v>
      </c>
      <c r="G27" s="18">
        <v>1686077.8014200001</v>
      </c>
      <c r="H27" s="18">
        <v>1593588.4285200001</v>
      </c>
      <c r="I27" s="18">
        <v>1587564.5051800001</v>
      </c>
      <c r="J27" s="18">
        <v>2406836.0475599999</v>
      </c>
      <c r="K27" s="18">
        <v>1158346.6571199999</v>
      </c>
      <c r="L27" s="18">
        <v>1395878.0606699998</v>
      </c>
      <c r="M27" s="18">
        <v>1331673.0410300002</v>
      </c>
      <c r="N27" s="18">
        <v>1245476.8906100001</v>
      </c>
      <c r="O27" s="18">
        <v>1854577.1185999999</v>
      </c>
      <c r="P27" s="18">
        <v>17777393.057790004</v>
      </c>
    </row>
    <row r="28" spans="2:16" ht="12" customHeight="1" x14ac:dyDescent="0.2">
      <c r="B28" s="152" t="s">
        <v>61</v>
      </c>
      <c r="C28" s="152" t="s">
        <v>62</v>
      </c>
      <c r="D28" s="18">
        <v>-42982.26713</v>
      </c>
      <c r="E28" s="18">
        <v>1597313.65897</v>
      </c>
      <c r="F28" s="18">
        <v>1362182.9451400002</v>
      </c>
      <c r="G28" s="18">
        <v>1869880.07858</v>
      </c>
      <c r="H28" s="18">
        <v>1556118.0984700001</v>
      </c>
      <c r="I28" s="18">
        <v>1209666.1593900002</v>
      </c>
      <c r="J28" s="18">
        <v>1756245.07675</v>
      </c>
      <c r="K28" s="18">
        <v>1256149.6653399998</v>
      </c>
      <c r="L28" s="18">
        <v>1409724.80865</v>
      </c>
      <c r="M28" s="18">
        <v>1668765.2626</v>
      </c>
      <c r="N28" s="18">
        <v>1482818.1147400001</v>
      </c>
      <c r="O28" s="18">
        <v>3063650.0721100001</v>
      </c>
      <c r="P28" s="18">
        <v>18189531.673609998</v>
      </c>
    </row>
    <row r="29" spans="2:16" ht="12" customHeight="1" x14ac:dyDescent="0.2">
      <c r="B29" s="152" t="s">
        <v>63</v>
      </c>
      <c r="C29" s="152" t="s">
        <v>64</v>
      </c>
      <c r="D29" s="18">
        <v>14193.337</v>
      </c>
      <c r="E29" s="18">
        <v>211666.33100000001</v>
      </c>
      <c r="F29" s="18">
        <v>234230.48499999999</v>
      </c>
      <c r="G29" s="18">
        <v>220073.75899999999</v>
      </c>
      <c r="H29" s="18">
        <v>221912.04628000001</v>
      </c>
      <c r="I29" s="18">
        <v>210552.55225000001</v>
      </c>
      <c r="J29" s="18">
        <v>218180.25700000001</v>
      </c>
      <c r="K29" s="18">
        <v>197659.33936000001</v>
      </c>
      <c r="L29" s="18">
        <v>279658.03774</v>
      </c>
      <c r="M29" s="18">
        <v>185690.79940000002</v>
      </c>
      <c r="N29" s="18">
        <v>203747.90039</v>
      </c>
      <c r="O29" s="18">
        <v>503425.85888999997</v>
      </c>
      <c r="P29" s="18">
        <v>2700990.7033100002</v>
      </c>
    </row>
    <row r="30" spans="2:16" ht="12" customHeight="1" x14ac:dyDescent="0.2">
      <c r="B30" s="152" t="s">
        <v>65</v>
      </c>
      <c r="C30" s="152" t="s">
        <v>66</v>
      </c>
      <c r="D30" s="18">
        <v>727106.27635000006</v>
      </c>
      <c r="E30" s="18">
        <v>1080047.92763</v>
      </c>
      <c r="F30" s="18">
        <v>1276233.3741300001</v>
      </c>
      <c r="G30" s="18">
        <v>1127269.682</v>
      </c>
      <c r="H30" s="18">
        <v>1809303.1078699999</v>
      </c>
      <c r="I30" s="18">
        <v>1363992.34372</v>
      </c>
      <c r="J30" s="18">
        <v>1103435.57146</v>
      </c>
      <c r="K30" s="18">
        <v>1061211.8047400001</v>
      </c>
      <c r="L30" s="18">
        <v>1012001.03305</v>
      </c>
      <c r="M30" s="18">
        <v>1222513.8478599999</v>
      </c>
      <c r="N30" s="18">
        <v>1183472.3120299999</v>
      </c>
      <c r="O30" s="18">
        <v>1655956.4368300003</v>
      </c>
      <c r="P30" s="18">
        <v>14622543.717670001</v>
      </c>
    </row>
    <row r="31" spans="2:16" ht="12" customHeight="1" x14ac:dyDescent="0.2">
      <c r="B31" s="152"/>
      <c r="C31" s="152" t="s">
        <v>67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68</v>
      </c>
      <c r="C32" s="152" t="s">
        <v>69</v>
      </c>
      <c r="D32" s="18">
        <v>20845.635679999999</v>
      </c>
      <c r="E32" s="18">
        <v>778394.98874000006</v>
      </c>
      <c r="F32" s="18">
        <v>784855.29970000009</v>
      </c>
      <c r="G32" s="18">
        <v>1415486.8214200002</v>
      </c>
      <c r="H32" s="18">
        <v>798546.93986000004</v>
      </c>
      <c r="I32" s="18">
        <v>1022882.6291</v>
      </c>
      <c r="J32" s="18">
        <v>1444880.28654</v>
      </c>
      <c r="K32" s="18">
        <v>1010333.14986</v>
      </c>
      <c r="L32" s="18">
        <v>819750.24848000007</v>
      </c>
      <c r="M32" s="18">
        <v>1288186.4002699999</v>
      </c>
      <c r="N32" s="18">
        <v>754368.26520000002</v>
      </c>
      <c r="O32" s="18">
        <v>2098452.0420900001</v>
      </c>
      <c r="P32" s="18">
        <v>12236982.706940001</v>
      </c>
    </row>
    <row r="33" spans="1:18" ht="12" customHeight="1" x14ac:dyDescent="0.2">
      <c r="B33" s="152"/>
      <c r="C33" s="152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8" ht="12" customHeight="1" x14ac:dyDescent="0.2">
      <c r="B34" s="152" t="s">
        <v>71</v>
      </c>
      <c r="C34" s="152" t="s">
        <v>72</v>
      </c>
      <c r="D34" s="18">
        <v>0</v>
      </c>
      <c r="E34" s="18">
        <v>0</v>
      </c>
      <c r="F34" s="18">
        <v>0</v>
      </c>
      <c r="G34" s="18">
        <v>0</v>
      </c>
      <c r="H34" s="18">
        <v>-1.8144500000000001</v>
      </c>
      <c r="I34" s="18">
        <v>0</v>
      </c>
      <c r="J34" s="18">
        <v>0</v>
      </c>
      <c r="K34" s="18">
        <v>980371.54700000002</v>
      </c>
      <c r="L34" s="18">
        <v>2.8536700000000002</v>
      </c>
      <c r="M34" s="18">
        <v>0</v>
      </c>
      <c r="N34" s="18">
        <v>2.0241700000000002</v>
      </c>
      <c r="O34" s="18">
        <v>-15.46686</v>
      </c>
      <c r="P34" s="18">
        <v>980359.14353</v>
      </c>
    </row>
    <row r="35" spans="1:18" ht="12" customHeight="1" x14ac:dyDescent="0.2">
      <c r="B35" s="152"/>
      <c r="C35" s="152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8" ht="12" customHeight="1" x14ac:dyDescent="0.2">
      <c r="B36" s="163" t="s">
        <v>74</v>
      </c>
      <c r="C36" s="163" t="s">
        <v>75</v>
      </c>
      <c r="D36" s="212">
        <v>342830.30975999997</v>
      </c>
      <c r="E36" s="212">
        <v>585374.57171000005</v>
      </c>
      <c r="F36" s="212">
        <v>580047.05620999995</v>
      </c>
      <c r="G36" s="212">
        <v>583550.55967999995</v>
      </c>
      <c r="H36" s="212">
        <v>-248367.85061000002</v>
      </c>
      <c r="I36" s="212">
        <v>7693.6193900000953</v>
      </c>
      <c r="J36" s="212">
        <v>808122.11589999998</v>
      </c>
      <c r="K36" s="212">
        <v>378428.52800999989</v>
      </c>
      <c r="L36" s="212">
        <v>352155.97422999993</v>
      </c>
      <c r="M36" s="212">
        <v>292941.78749000002</v>
      </c>
      <c r="N36" s="212">
        <v>-1079842.1029700001</v>
      </c>
      <c r="O36" s="212">
        <v>2267073.7333200001</v>
      </c>
      <c r="P36" s="212">
        <v>4870008.3021200001</v>
      </c>
    </row>
    <row r="37" spans="1:18" s="5" customFormat="1" ht="12" customHeight="1" thickBot="1" x14ac:dyDescent="0.25">
      <c r="B37" s="219">
        <v>38</v>
      </c>
      <c r="C37" s="169" t="s">
        <v>76</v>
      </c>
      <c r="D37" s="213">
        <v>60872969.747749992</v>
      </c>
      <c r="E37" s="213">
        <v>105748819.63049001</v>
      </c>
      <c r="F37" s="213">
        <v>93878679.168460011</v>
      </c>
      <c r="G37" s="213">
        <v>40669848.818810001</v>
      </c>
      <c r="H37" s="213">
        <v>79823838.998179987</v>
      </c>
      <c r="I37" s="213">
        <v>61240891.70944</v>
      </c>
      <c r="J37" s="213">
        <v>41822641.638379999</v>
      </c>
      <c r="K37" s="213">
        <v>99939386.927440017</v>
      </c>
      <c r="L37" s="213">
        <v>68811049.123030007</v>
      </c>
      <c r="M37" s="213">
        <v>58780639.758459993</v>
      </c>
      <c r="N37" s="213">
        <v>128784427.4084</v>
      </c>
      <c r="O37" s="213">
        <v>122630648.46697003</v>
      </c>
      <c r="P37" s="213">
        <v>963003841.39581013</v>
      </c>
      <c r="Q37" s="1"/>
    </row>
    <row r="38" spans="1:18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8" ht="12" customHeight="1" x14ac:dyDescent="0.2">
      <c r="B39" s="41" t="s">
        <v>77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8" ht="12" customHeight="1" thickBot="1" x14ac:dyDescent="0.25">
      <c r="B40" s="206" t="s">
        <v>78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8" s="5" customFormat="1" ht="12" customHeight="1" x14ac:dyDescent="0.2">
      <c r="B41" s="153" t="s">
        <v>44</v>
      </c>
      <c r="C41" s="153" t="s">
        <v>79</v>
      </c>
      <c r="D41" s="46">
        <v>38621408.217009999</v>
      </c>
      <c r="E41" s="46">
        <v>39126539.111680001</v>
      </c>
      <c r="F41" s="46">
        <v>36902728.593929999</v>
      </c>
      <c r="G41" s="46">
        <v>17784640.434950002</v>
      </c>
      <c r="H41" s="46">
        <v>45922860.536420003</v>
      </c>
      <c r="I41" s="46">
        <v>38717773.080569997</v>
      </c>
      <c r="J41" s="46">
        <v>28937074.935540002</v>
      </c>
      <c r="K41" s="46">
        <v>44685816.550050005</v>
      </c>
      <c r="L41" s="46">
        <v>42271621.467789985</v>
      </c>
      <c r="M41" s="46">
        <v>31091637.855859999</v>
      </c>
      <c r="N41" s="46">
        <v>26989275.387019999</v>
      </c>
      <c r="O41" s="46">
        <v>55537267.697190017</v>
      </c>
      <c r="P41" s="46">
        <v>446588643.86800992</v>
      </c>
      <c r="Q41" s="1"/>
    </row>
    <row r="42" spans="1:18" ht="12" customHeight="1" x14ac:dyDescent="0.2">
      <c r="B42" s="207" t="s">
        <v>80</v>
      </c>
      <c r="C42" s="207" t="s">
        <v>81</v>
      </c>
      <c r="D42" s="208">
        <v>38784724.406110004</v>
      </c>
      <c r="E42" s="208">
        <v>38088148.738860004</v>
      </c>
      <c r="F42" s="208">
        <v>36251609.34161</v>
      </c>
      <c r="G42" s="208">
        <v>17173063.107940003</v>
      </c>
      <c r="H42" s="208">
        <v>45365650.177940004</v>
      </c>
      <c r="I42" s="208">
        <v>38056743.691670001</v>
      </c>
      <c r="J42" s="208">
        <v>28190295.50482</v>
      </c>
      <c r="K42" s="208">
        <v>44091053.159660004</v>
      </c>
      <c r="L42" s="208">
        <v>41520354.265159987</v>
      </c>
      <c r="M42" s="208">
        <v>30249770.075629998</v>
      </c>
      <c r="N42" s="208">
        <v>26251838.085420001</v>
      </c>
      <c r="O42" s="208">
        <v>54056514.214070015</v>
      </c>
      <c r="P42" s="208">
        <v>438079764.76889002</v>
      </c>
    </row>
    <row r="43" spans="1:18" ht="12" customHeight="1" x14ac:dyDescent="0.2">
      <c r="B43" s="152" t="s">
        <v>82</v>
      </c>
      <c r="C43" s="232" t="s">
        <v>83</v>
      </c>
      <c r="D43" s="208">
        <v>71757986.217550009</v>
      </c>
      <c r="E43" s="208">
        <v>67212457.936800003</v>
      </c>
      <c r="F43" s="208">
        <v>65346167.149530001</v>
      </c>
      <c r="G43" s="208">
        <v>49796462.446359999</v>
      </c>
      <c r="H43" s="208">
        <v>74969476.006820008</v>
      </c>
      <c r="I43" s="208">
        <v>66590377.940930001</v>
      </c>
      <c r="J43" s="208">
        <v>60744121.824419998</v>
      </c>
      <c r="K43" s="208">
        <v>73057925.087909997</v>
      </c>
      <c r="L43" s="208">
        <v>71616695.150539994</v>
      </c>
      <c r="M43" s="208">
        <v>62411902.771250002</v>
      </c>
      <c r="N43" s="208">
        <v>56517123.054370001</v>
      </c>
      <c r="O43" s="208">
        <v>81893056.553080007</v>
      </c>
      <c r="P43" s="208">
        <v>801913752.13955998</v>
      </c>
    </row>
    <row r="44" spans="1:18" ht="12" customHeight="1" x14ac:dyDescent="0.2">
      <c r="B44" s="152"/>
      <c r="C44" s="155" t="s">
        <v>84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8" ht="12" customHeight="1" x14ac:dyDescent="0.2">
      <c r="A45" s="7"/>
      <c r="B45" s="152"/>
      <c r="C45" s="215" t="s">
        <v>85</v>
      </c>
      <c r="D45" s="27">
        <v>46459872.533809997</v>
      </c>
      <c r="E45" s="27">
        <v>44594284.284680001</v>
      </c>
      <c r="F45" s="27">
        <v>46745345.37827</v>
      </c>
      <c r="G45" s="27">
        <v>48671518.623839997</v>
      </c>
      <c r="H45" s="27">
        <v>49610506.772839993</v>
      </c>
      <c r="I45" s="27">
        <v>47503171.146050006</v>
      </c>
      <c r="J45" s="27">
        <v>45691782.417010002</v>
      </c>
      <c r="K45" s="27">
        <v>44829381.810889997</v>
      </c>
      <c r="L45" s="27">
        <v>52227139.133610003</v>
      </c>
      <c r="M45" s="27">
        <v>46182467.891029999</v>
      </c>
      <c r="N45" s="27">
        <v>44386565.685700007</v>
      </c>
      <c r="O45" s="27">
        <v>53135796.854759999</v>
      </c>
      <c r="P45" s="27">
        <v>570037832.53249013</v>
      </c>
      <c r="R45" s="1" t="b">
        <f>SUM(P42)=SUM(P45:P63)</f>
        <v>1</v>
      </c>
    </row>
    <row r="46" spans="1:18" ht="12" customHeight="1" x14ac:dyDescent="0.2">
      <c r="B46" s="152"/>
      <c r="C46" s="215" t="s">
        <v>86</v>
      </c>
      <c r="D46" s="27">
        <v>8086328.03003</v>
      </c>
      <c r="E46" s="27">
        <v>8808985.9668200016</v>
      </c>
      <c r="F46" s="27">
        <v>9265056.8983799983</v>
      </c>
      <c r="G46" s="27">
        <v>9692621.486920001</v>
      </c>
      <c r="H46" s="27">
        <v>10011263.62084</v>
      </c>
      <c r="I46" s="27">
        <v>9480755.2440200001</v>
      </c>
      <c r="J46" s="27">
        <v>9061574.9993399996</v>
      </c>
      <c r="K46" s="27">
        <v>8993807.3552200012</v>
      </c>
      <c r="L46" s="27">
        <v>9070728.2866500001</v>
      </c>
      <c r="M46" s="27">
        <v>9268975.0252800006</v>
      </c>
      <c r="N46" s="27">
        <v>9285600.4030899983</v>
      </c>
      <c r="O46" s="27">
        <v>11263170.886850001</v>
      </c>
      <c r="P46" s="27">
        <v>112288868.20344</v>
      </c>
    </row>
    <row r="47" spans="1:18" ht="12" customHeight="1" x14ac:dyDescent="0.2">
      <c r="B47" s="152"/>
      <c r="C47" s="215" t="s">
        <v>87</v>
      </c>
      <c r="D47" s="27">
        <v>96.22</v>
      </c>
      <c r="E47" s="27">
        <v>-479.42</v>
      </c>
      <c r="F47" s="27">
        <v>497415.821</v>
      </c>
      <c r="G47" s="27">
        <v>9949.1779999999999</v>
      </c>
      <c r="H47" s="27">
        <v>665.93</v>
      </c>
      <c r="I47" s="27">
        <v>431.80500000000001</v>
      </c>
      <c r="J47" s="27">
        <v>490620.299</v>
      </c>
      <c r="K47" s="27">
        <v>13411881.318</v>
      </c>
      <c r="L47" s="27">
        <v>612349.82499999995</v>
      </c>
      <c r="M47" s="27">
        <v>53829.983</v>
      </c>
      <c r="N47" s="27">
        <v>28243.706999999999</v>
      </c>
      <c r="O47" s="27">
        <v>1353.7239999999999</v>
      </c>
      <c r="P47" s="27">
        <v>15106358.389999999</v>
      </c>
    </row>
    <row r="48" spans="1:18" ht="12" customHeight="1" x14ac:dyDescent="0.2">
      <c r="B48" s="152"/>
      <c r="C48" s="215" t="s">
        <v>88</v>
      </c>
      <c r="D48" s="27">
        <v>591526.07964000001</v>
      </c>
      <c r="E48" s="27">
        <v>8283080.1201899992</v>
      </c>
      <c r="F48" s="27">
        <v>1265565.1284099999</v>
      </c>
      <c r="G48" s="27">
        <v>8370279.3700000001</v>
      </c>
      <c r="H48" s="27">
        <v>8615373.3861299995</v>
      </c>
      <c r="I48" s="27">
        <v>6007618.2272899998</v>
      </c>
      <c r="J48" s="27">
        <v>1040381.87949</v>
      </c>
      <c r="K48" s="27">
        <v>-16728.334620000005</v>
      </c>
      <c r="L48" s="27">
        <v>3446448.8077200004</v>
      </c>
      <c r="M48" s="27">
        <v>902229.63289999997</v>
      </c>
      <c r="N48" s="27">
        <v>-2928823.1012200001</v>
      </c>
      <c r="O48" s="27">
        <v>1565020.2338599998</v>
      </c>
      <c r="P48" s="27">
        <v>37141971.429790005</v>
      </c>
    </row>
    <row r="49" spans="2:17" ht="12" customHeight="1" x14ac:dyDescent="0.2">
      <c r="B49" s="152"/>
      <c r="C49" s="215" t="s">
        <v>89</v>
      </c>
      <c r="D49" s="27">
        <v>2.9420000000000002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2.9420000000000002</v>
      </c>
    </row>
    <row r="50" spans="2:17" ht="12" customHeight="1" x14ac:dyDescent="0.2">
      <c r="B50" s="152"/>
      <c r="C50" s="215" t="s">
        <v>90</v>
      </c>
      <c r="D50" s="27">
        <v>2575382.4509999999</v>
      </c>
      <c r="E50" s="27">
        <v>2599136.1260000002</v>
      </c>
      <c r="F50" s="27">
        <v>2618831.679</v>
      </c>
      <c r="G50" s="27">
        <v>2614230.39</v>
      </c>
      <c r="H50" s="27">
        <v>2627300.9879999999</v>
      </c>
      <c r="I50" s="27">
        <v>-9296.19</v>
      </c>
      <c r="J50" s="27">
        <v>2984340.9890000001</v>
      </c>
      <c r="K50" s="27">
        <v>2927955.5060000001</v>
      </c>
      <c r="L50" s="27">
        <v>3440458.2349999999</v>
      </c>
      <c r="M50" s="27">
        <v>3399104.557</v>
      </c>
      <c r="N50" s="27">
        <v>3534340.253</v>
      </c>
      <c r="O50" s="27">
        <v>-15803.683000000001</v>
      </c>
      <c r="P50" s="27">
        <v>29295981.300999999</v>
      </c>
    </row>
    <row r="51" spans="2:17" ht="12" customHeight="1" x14ac:dyDescent="0.2">
      <c r="B51" s="152"/>
      <c r="C51" s="215" t="s">
        <v>91</v>
      </c>
      <c r="D51" s="27">
        <v>12127923.133090001</v>
      </c>
      <c r="E51" s="27">
        <v>1107456.8401199998</v>
      </c>
      <c r="F51" s="27">
        <v>3046949.6677200003</v>
      </c>
      <c r="G51" s="27">
        <v>3798328.89848</v>
      </c>
      <c r="H51" s="27">
        <v>3581247.5529200002</v>
      </c>
      <c r="I51" s="27">
        <v>4539625.8762400001</v>
      </c>
      <c r="J51" s="27">
        <v>2885326.1638999996</v>
      </c>
      <c r="K51" s="27">
        <v>249020.76254</v>
      </c>
      <c r="L51" s="27">
        <v>206706.57188</v>
      </c>
      <c r="M51" s="27">
        <v>397144.57675000001</v>
      </c>
      <c r="N51" s="27">
        <v>846591.56935000001</v>
      </c>
      <c r="O51" s="27">
        <v>13094702.61837</v>
      </c>
      <c r="P51" s="27">
        <v>45881024.231360003</v>
      </c>
    </row>
    <row r="52" spans="2:17" ht="12" customHeight="1" x14ac:dyDescent="0.2">
      <c r="B52" s="152"/>
      <c r="C52" s="215" t="s">
        <v>92</v>
      </c>
      <c r="D52" s="27">
        <v>907351.99835999985</v>
      </c>
      <c r="E52" s="27">
        <v>409314.53003999998</v>
      </c>
      <c r="F52" s="27">
        <v>480396.13284000003</v>
      </c>
      <c r="G52" s="27">
        <v>486349.8376700001</v>
      </c>
      <c r="H52" s="27">
        <v>486169.26191</v>
      </c>
      <c r="I52" s="27">
        <v>448108.71252999996</v>
      </c>
      <c r="J52" s="27">
        <v>525529.03725000005</v>
      </c>
      <c r="K52" s="27">
        <v>1617653.7985400001</v>
      </c>
      <c r="L52" s="27">
        <v>1504467.5822800002</v>
      </c>
      <c r="M52" s="27">
        <v>1378867.35806</v>
      </c>
      <c r="N52" s="27">
        <v>613552.64082000009</v>
      </c>
      <c r="O52" s="27">
        <v>1127852.19025</v>
      </c>
      <c r="P52" s="27">
        <v>9985613.0805500019</v>
      </c>
    </row>
    <row r="53" spans="2:17" ht="12" customHeight="1" x14ac:dyDescent="0.2">
      <c r="B53" s="152"/>
      <c r="C53" s="215" t="s">
        <v>93</v>
      </c>
      <c r="D53" s="27">
        <v>-162559.09708000001</v>
      </c>
      <c r="E53" s="27">
        <v>-202647.17150999996</v>
      </c>
      <c r="F53" s="27">
        <v>-216934.8781</v>
      </c>
      <c r="G53" s="27">
        <v>-25665815.216540005</v>
      </c>
      <c r="H53" s="27">
        <v>-2346944.0514799999</v>
      </c>
      <c r="I53" s="27">
        <v>-2541716.60091</v>
      </c>
      <c r="J53" s="27">
        <v>-3465394.0137700001</v>
      </c>
      <c r="K53" s="27">
        <v>-355465.30605999997</v>
      </c>
      <c r="L53" s="27">
        <v>-299320.30468</v>
      </c>
      <c r="M53" s="27">
        <v>-624071.31189999997</v>
      </c>
      <c r="N53" s="27">
        <v>-438615.83324000001</v>
      </c>
      <c r="O53" s="27">
        <v>-506884.59298999998</v>
      </c>
      <c r="P53" s="27">
        <v>-36826368.378260009</v>
      </c>
    </row>
    <row r="54" spans="2:17" ht="12" customHeight="1" x14ac:dyDescent="0.2">
      <c r="B54" s="152"/>
      <c r="C54" s="215" t="s">
        <v>94</v>
      </c>
      <c r="D54" s="27">
        <v>132671.46100000001</v>
      </c>
      <c r="E54" s="27">
        <v>132745.622</v>
      </c>
      <c r="F54" s="27">
        <v>132706.27499999999</v>
      </c>
      <c r="G54" s="27">
        <v>132699.405</v>
      </c>
      <c r="H54" s="27">
        <v>132704.11600000001</v>
      </c>
      <c r="I54" s="27">
        <v>132733.33199999999</v>
      </c>
      <c r="J54" s="27">
        <v>132766.58300000001</v>
      </c>
      <c r="K54" s="27">
        <v>132786.375</v>
      </c>
      <c r="L54" s="27">
        <v>132752.98199999999</v>
      </c>
      <c r="M54" s="27">
        <v>132879.361</v>
      </c>
      <c r="N54" s="27">
        <v>132971.97399999999</v>
      </c>
      <c r="O54" s="27">
        <v>132963.89199999999</v>
      </c>
      <c r="P54" s="27">
        <v>1593381.3780000003</v>
      </c>
    </row>
    <row r="55" spans="2:17" ht="12" customHeight="1" x14ac:dyDescent="0.2">
      <c r="B55" s="152"/>
      <c r="C55" s="215" t="s">
        <v>95</v>
      </c>
      <c r="D55" s="27">
        <v>682165.73600000003</v>
      </c>
      <c r="E55" s="27">
        <v>756616.03</v>
      </c>
      <c r="F55" s="27">
        <v>1015531.427</v>
      </c>
      <c r="G55" s="27">
        <v>764495.54299999995</v>
      </c>
      <c r="H55" s="27">
        <v>905851.05799999996</v>
      </c>
      <c r="I55" s="27">
        <v>721399.76300000004</v>
      </c>
      <c r="J55" s="27">
        <v>819038.14599999995</v>
      </c>
      <c r="K55" s="27">
        <v>674278.554</v>
      </c>
      <c r="L55" s="27">
        <v>899074.09699999995</v>
      </c>
      <c r="M55" s="27">
        <v>874020.12399999995</v>
      </c>
      <c r="N55" s="27">
        <v>781175.27899999998</v>
      </c>
      <c r="O55" s="27">
        <v>899273.21499999997</v>
      </c>
      <c r="P55" s="27">
        <v>9792918.9719999991</v>
      </c>
    </row>
    <row r="56" spans="2:17" ht="12" customHeight="1" x14ac:dyDescent="0.2">
      <c r="B56" s="152"/>
      <c r="C56" s="215" t="s">
        <v>96</v>
      </c>
      <c r="D56" s="27">
        <v>209826.36</v>
      </c>
      <c r="E56" s="27">
        <v>412918.18599999999</v>
      </c>
      <c r="F56" s="27">
        <v>176401.443</v>
      </c>
      <c r="G56" s="27">
        <v>103094.788</v>
      </c>
      <c r="H56" s="27">
        <v>1240990.203</v>
      </c>
      <c r="I56" s="27">
        <v>221234.57</v>
      </c>
      <c r="J56" s="27">
        <v>262429.95600000001</v>
      </c>
      <c r="K56" s="27">
        <v>466126.65399999998</v>
      </c>
      <c r="L56" s="27">
        <v>263445.34899999999</v>
      </c>
      <c r="M56" s="27">
        <v>264722.41100000002</v>
      </c>
      <c r="N56" s="27">
        <v>240003.2506</v>
      </c>
      <c r="O56" s="27">
        <v>119861.113</v>
      </c>
      <c r="P56" s="27">
        <v>3981054.2835999997</v>
      </c>
    </row>
    <row r="57" spans="2:17" ht="12" customHeight="1" x14ac:dyDescent="0.2">
      <c r="B57" s="152"/>
      <c r="C57" s="215" t="s">
        <v>97</v>
      </c>
      <c r="D57" s="27">
        <v>0</v>
      </c>
      <c r="E57" s="27">
        <v>1861.7303499999998</v>
      </c>
      <c r="F57" s="27">
        <v>-35350.609320000003</v>
      </c>
      <c r="G57" s="27">
        <v>799310.67282000009</v>
      </c>
      <c r="H57" s="27">
        <v>24403.512720000002</v>
      </c>
      <c r="I57" s="27">
        <v>845.40919000000008</v>
      </c>
      <c r="J57" s="27">
        <v>2703.2000600000001</v>
      </c>
      <c r="K57" s="27">
        <v>-15.242170000000042</v>
      </c>
      <c r="L57" s="27">
        <v>1593.8579999999999</v>
      </c>
      <c r="M57" s="27">
        <v>3150.0587500000001</v>
      </c>
      <c r="N57" s="27">
        <v>1714.7294299999999</v>
      </c>
      <c r="O57" s="27">
        <v>833214.45358000009</v>
      </c>
      <c r="P57" s="27">
        <v>1633431.7734100001</v>
      </c>
    </row>
    <row r="58" spans="2:17" ht="12" customHeight="1" x14ac:dyDescent="0.2">
      <c r="B58" s="152"/>
      <c r="C58" s="215" t="s">
        <v>98</v>
      </c>
      <c r="D58" s="27">
        <v>147398.36970000004</v>
      </c>
      <c r="E58" s="27">
        <v>309185.09211000003</v>
      </c>
      <c r="F58" s="27">
        <v>354252.78632999997</v>
      </c>
      <c r="G58" s="27">
        <v>19399.46917</v>
      </c>
      <c r="H58" s="27">
        <v>79943.655939999997</v>
      </c>
      <c r="I58" s="27">
        <v>85466.646519999995</v>
      </c>
      <c r="J58" s="27">
        <v>313022.16813999985</v>
      </c>
      <c r="K58" s="27">
        <v>127241.83657000004</v>
      </c>
      <c r="L58" s="27">
        <v>110850.72707999998</v>
      </c>
      <c r="M58" s="27">
        <v>178583.10438000003</v>
      </c>
      <c r="N58" s="27">
        <v>33802.496839999993</v>
      </c>
      <c r="O58" s="27">
        <v>242535.64740000002</v>
      </c>
      <c r="P58" s="27">
        <v>2001682.0001799995</v>
      </c>
    </row>
    <row r="59" spans="2:17" ht="12" customHeight="1" x14ac:dyDescent="0.2">
      <c r="B59" s="152" t="s">
        <v>99</v>
      </c>
      <c r="C59" s="233" t="s">
        <v>100</v>
      </c>
      <c r="D59" s="208">
        <v>72470.463510000001</v>
      </c>
      <c r="E59" s="208">
        <v>-101852.51199</v>
      </c>
      <c r="F59" s="208">
        <v>-72140.29178</v>
      </c>
      <c r="G59" s="208">
        <v>-245327.34041999999</v>
      </c>
      <c r="H59" s="208">
        <v>-1249098.8698800001</v>
      </c>
      <c r="I59" s="208">
        <v>-174778.07425999999</v>
      </c>
      <c r="J59" s="208">
        <v>-175687.14359999998</v>
      </c>
      <c r="K59" s="208">
        <v>-612062.71025</v>
      </c>
      <c r="L59" s="208">
        <v>-485551.64432999998</v>
      </c>
      <c r="M59" s="208">
        <v>-71558.978300000002</v>
      </c>
      <c r="N59" s="208">
        <v>-1854448.4854300001</v>
      </c>
      <c r="O59" s="208">
        <v>462603.09246999997</v>
      </c>
      <c r="P59" s="208">
        <v>-4507432.494260001</v>
      </c>
    </row>
    <row r="60" spans="2:17" ht="12" customHeight="1" x14ac:dyDescent="0.2">
      <c r="B60" s="181" t="s">
        <v>101</v>
      </c>
      <c r="C60" s="234" t="s">
        <v>102</v>
      </c>
      <c r="D60" s="27">
        <v>-132671.46100000001</v>
      </c>
      <c r="E60" s="27">
        <v>-132745.622</v>
      </c>
      <c r="F60" s="27">
        <v>-132706.27499999999</v>
      </c>
      <c r="G60" s="27">
        <v>-132699.405</v>
      </c>
      <c r="H60" s="27">
        <v>-132704.11600000001</v>
      </c>
      <c r="I60" s="27">
        <v>-132733.33199999999</v>
      </c>
      <c r="J60" s="27">
        <v>-132766.58300000001</v>
      </c>
      <c r="K60" s="27">
        <v>-132786.375</v>
      </c>
      <c r="L60" s="27">
        <v>-132752.98199999999</v>
      </c>
      <c r="M60" s="27">
        <v>-132879.361</v>
      </c>
      <c r="N60" s="27">
        <v>-132971.97399999999</v>
      </c>
      <c r="O60" s="27">
        <v>-132963.89199999999</v>
      </c>
      <c r="P60" s="27">
        <v>-1593381.3780000003</v>
      </c>
    </row>
    <row r="61" spans="2:17" ht="12" customHeight="1" x14ac:dyDescent="0.2">
      <c r="B61" s="152" t="s">
        <v>103</v>
      </c>
      <c r="C61" s="234" t="s">
        <v>104</v>
      </c>
      <c r="D61" s="27">
        <v>-32913060.813950002</v>
      </c>
      <c r="E61" s="27">
        <v>-28889711.063950002</v>
      </c>
      <c r="F61" s="27">
        <v>-28889711.241140001</v>
      </c>
      <c r="G61" s="27">
        <v>-32245372.592999998</v>
      </c>
      <c r="H61" s="27">
        <v>-28222022.842999998</v>
      </c>
      <c r="I61" s="27">
        <v>-28222022.842999998</v>
      </c>
      <c r="J61" s="27">
        <v>-32245372.592999998</v>
      </c>
      <c r="K61" s="27">
        <v>-28222022.842999998</v>
      </c>
      <c r="L61" s="27">
        <v>-28222022.842999998</v>
      </c>
      <c r="M61" s="27">
        <v>-32245372.592999998</v>
      </c>
      <c r="N61" s="27">
        <v>-28277864.509520002</v>
      </c>
      <c r="O61" s="27">
        <v>-28166181.539480001</v>
      </c>
      <c r="P61" s="27">
        <v>-356760738.31903994</v>
      </c>
    </row>
    <row r="62" spans="2:17" ht="12" customHeight="1" x14ac:dyDescent="0.2">
      <c r="B62" s="152" t="s">
        <v>105</v>
      </c>
      <c r="C62" s="234" t="s">
        <v>106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-1256013.4160499999</v>
      </c>
      <c r="M62" s="27">
        <v>287678.23668000003</v>
      </c>
      <c r="N62" s="27">
        <v>0</v>
      </c>
      <c r="O62" s="164">
        <v>0</v>
      </c>
      <c r="P62" s="27">
        <v>-968335.17936999979</v>
      </c>
    </row>
    <row r="63" spans="2:17" x14ac:dyDescent="0.2">
      <c r="B63" s="152" t="s">
        <v>107</v>
      </c>
      <c r="C63" s="235" t="s">
        <v>108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-4100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165">
        <v>0</v>
      </c>
      <c r="P63" s="65">
        <v>-4100</v>
      </c>
    </row>
    <row r="64" spans="2:17" s="5" customFormat="1" ht="12" thickBot="1" x14ac:dyDescent="0.25">
      <c r="B64" s="166" t="s">
        <v>109</v>
      </c>
      <c r="C64" s="166" t="s">
        <v>110</v>
      </c>
      <c r="D64" s="217">
        <v>-163316.18909999999</v>
      </c>
      <c r="E64" s="217">
        <v>1038390.3728199999</v>
      </c>
      <c r="F64" s="217">
        <v>651119.25231999997</v>
      </c>
      <c r="G64" s="217">
        <v>611577.32701000001</v>
      </c>
      <c r="H64" s="217">
        <v>557210.35848000005</v>
      </c>
      <c r="I64" s="217">
        <v>661029.38890000014</v>
      </c>
      <c r="J64" s="217">
        <v>746779.43072000006</v>
      </c>
      <c r="K64" s="217">
        <v>594763.39038999996</v>
      </c>
      <c r="L64" s="217">
        <v>751267.20262999996</v>
      </c>
      <c r="M64" s="217">
        <v>841867.78023000003</v>
      </c>
      <c r="N64" s="217">
        <v>737437.30159999989</v>
      </c>
      <c r="O64" s="218">
        <v>1480753.48312</v>
      </c>
      <c r="P64" s="217">
        <v>8508879.0991200004</v>
      </c>
      <c r="Q64" s="1"/>
    </row>
    <row r="65" spans="2:17" ht="12" thickBot="1" x14ac:dyDescent="0.25">
      <c r="B65" s="170"/>
      <c r="C65" s="171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</row>
    <row r="66" spans="2:17" s="5" customFormat="1" ht="12" thickBot="1" x14ac:dyDescent="0.25">
      <c r="B66" s="169" t="s">
        <v>36</v>
      </c>
      <c r="C66" s="169" t="s">
        <v>111</v>
      </c>
      <c r="D66" s="185">
        <v>-3711067.2117499998</v>
      </c>
      <c r="E66" s="185">
        <v>-219661.73328000001</v>
      </c>
      <c r="F66" s="185">
        <v>-216147.48424000002</v>
      </c>
      <c r="G66" s="185">
        <v>-3712366.6745500001</v>
      </c>
      <c r="H66" s="185">
        <v>-273714.41399000003</v>
      </c>
      <c r="I66" s="185">
        <v>-208944.58108999999</v>
      </c>
      <c r="J66" s="185">
        <v>-3693567.4998600003</v>
      </c>
      <c r="K66" s="185">
        <v>-215264.05274000001</v>
      </c>
      <c r="L66" s="185">
        <v>-181656.38509</v>
      </c>
      <c r="M66" s="185">
        <v>-3694247.0549899996</v>
      </c>
      <c r="N66" s="185">
        <v>-232450.57988</v>
      </c>
      <c r="O66" s="186">
        <v>-221605.81922</v>
      </c>
      <c r="P66" s="185">
        <v>-16580693.490679998</v>
      </c>
      <c r="Q66" s="1"/>
    </row>
    <row r="67" spans="2:17" ht="12" thickBot="1" x14ac:dyDescent="0.25">
      <c r="B67" s="170"/>
      <c r="C67" s="170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</row>
    <row r="68" spans="2:17" s="5" customFormat="1" x14ac:dyDescent="0.2">
      <c r="B68" s="174" t="s">
        <v>46</v>
      </c>
      <c r="C68" s="174" t="s">
        <v>112</v>
      </c>
      <c r="D68" s="189">
        <v>-796864.08629000001</v>
      </c>
      <c r="E68" s="189">
        <v>465422.32801999996</v>
      </c>
      <c r="F68" s="189">
        <v>29128289.993080001</v>
      </c>
      <c r="G68" s="189">
        <v>-779641.51509</v>
      </c>
      <c r="H68" s="189">
        <v>-1030754.20615</v>
      </c>
      <c r="I68" s="189">
        <v>-2382894.49853</v>
      </c>
      <c r="J68" s="189">
        <v>-985374.28824000002</v>
      </c>
      <c r="K68" s="189">
        <v>-252210.41084999999</v>
      </c>
      <c r="L68" s="189">
        <v>1232288.4922799999</v>
      </c>
      <c r="M68" s="189">
        <v>2869284.1820200002</v>
      </c>
      <c r="N68" s="189">
        <v>66636730.106490001</v>
      </c>
      <c r="O68" s="190">
        <v>10784671.56838</v>
      </c>
      <c r="P68" s="189">
        <v>104888947.66512001</v>
      </c>
      <c r="Q68" s="1"/>
    </row>
    <row r="69" spans="2:17" ht="12" customHeight="1" x14ac:dyDescent="0.2">
      <c r="B69" s="152" t="s">
        <v>113</v>
      </c>
      <c r="C69" s="163" t="s">
        <v>114</v>
      </c>
      <c r="D69" s="65">
        <v>-813314.15380999993</v>
      </c>
      <c r="E69" s="65">
        <v>220938.56928999998</v>
      </c>
      <c r="F69" s="65">
        <v>28775746.95961</v>
      </c>
      <c r="G69" s="65">
        <v>-832391.47187000001</v>
      </c>
      <c r="H69" s="65">
        <v>-872577.56213999994</v>
      </c>
      <c r="I69" s="65">
        <v>-2386692.1657199999</v>
      </c>
      <c r="J69" s="65">
        <v>-992279.33198999998</v>
      </c>
      <c r="K69" s="65">
        <v>-1013514.59157</v>
      </c>
      <c r="L69" s="65">
        <v>1231377.72226</v>
      </c>
      <c r="M69" s="65">
        <v>2981657.6732399999</v>
      </c>
      <c r="N69" s="65">
        <v>66627250.35892</v>
      </c>
      <c r="O69" s="165">
        <v>10388722.697009999</v>
      </c>
      <c r="P69" s="65">
        <v>103314924.70322999</v>
      </c>
    </row>
    <row r="70" spans="2:17" ht="12" customHeight="1" x14ac:dyDescent="0.2">
      <c r="B70" s="152" t="s">
        <v>115</v>
      </c>
      <c r="C70" s="152" t="s">
        <v>116</v>
      </c>
      <c r="D70" s="27">
        <v>211953.36718999999</v>
      </c>
      <c r="E70" s="27">
        <v>1302974.9430799999</v>
      </c>
      <c r="F70" s="27">
        <v>29859836.531300001</v>
      </c>
      <c r="G70" s="27">
        <v>283774.40865</v>
      </c>
      <c r="H70" s="27">
        <v>743245.07183000003</v>
      </c>
      <c r="I70" s="27">
        <v>-1290601.7657300001</v>
      </c>
      <c r="J70" s="27">
        <v>128269.44627</v>
      </c>
      <c r="K70" s="27">
        <v>112460.38398999999</v>
      </c>
      <c r="L70" s="27">
        <v>2470548.9576999997</v>
      </c>
      <c r="M70" s="27">
        <v>4064218.7300999998</v>
      </c>
      <c r="N70" s="27">
        <v>68250587.550190002</v>
      </c>
      <c r="O70" s="164">
        <v>10827695.07494</v>
      </c>
      <c r="P70" s="27">
        <v>116964962.69951001</v>
      </c>
    </row>
    <row r="71" spans="2:17" ht="12" customHeight="1" x14ac:dyDescent="0.2">
      <c r="B71" s="152" t="s">
        <v>117</v>
      </c>
      <c r="C71" s="152" t="s">
        <v>118</v>
      </c>
      <c r="D71" s="27">
        <v>56642.402880000001</v>
      </c>
      <c r="E71" s="27">
        <v>-126.44991</v>
      </c>
      <c r="F71" s="27">
        <v>-2179.6478099999999</v>
      </c>
      <c r="G71" s="27">
        <v>-34255.956640000004</v>
      </c>
      <c r="H71" s="27">
        <v>-533912.71008999995</v>
      </c>
      <c r="I71" s="27">
        <v>-14180.47611</v>
      </c>
      <c r="J71" s="27">
        <v>-38638.854380000004</v>
      </c>
      <c r="K71" s="27">
        <v>-44065.051679999997</v>
      </c>
      <c r="L71" s="27">
        <v>-157261.31156</v>
      </c>
      <c r="M71" s="27">
        <v>-651.13297999999998</v>
      </c>
      <c r="N71" s="27">
        <v>-541427.26738999994</v>
      </c>
      <c r="O71" s="164">
        <v>642937.55038999999</v>
      </c>
      <c r="P71" s="27">
        <v>-667118.90528000006</v>
      </c>
    </row>
    <row r="72" spans="2:17" ht="12" customHeight="1" x14ac:dyDescent="0.2">
      <c r="B72" s="152" t="s">
        <v>295</v>
      </c>
      <c r="C72" s="238" t="s">
        <v>296</v>
      </c>
      <c r="D72" s="236">
        <v>0</v>
      </c>
      <c r="E72" s="236">
        <v>0</v>
      </c>
      <c r="F72" s="236">
        <v>0</v>
      </c>
      <c r="G72" s="236">
        <v>0</v>
      </c>
      <c r="H72" s="236">
        <v>0</v>
      </c>
      <c r="I72" s="236">
        <v>0</v>
      </c>
      <c r="J72" s="236">
        <v>0</v>
      </c>
      <c r="K72" s="236">
        <v>0</v>
      </c>
      <c r="L72" s="27">
        <v>0</v>
      </c>
      <c r="M72" s="27">
        <v>0</v>
      </c>
      <c r="N72" s="27">
        <v>0</v>
      </c>
      <c r="O72" s="164">
        <v>0</v>
      </c>
      <c r="P72" s="27">
        <v>0</v>
      </c>
    </row>
    <row r="73" spans="2:17" ht="12" customHeight="1" x14ac:dyDescent="0.2">
      <c r="B73" s="152" t="s">
        <v>119</v>
      </c>
      <c r="C73" s="152" t="s">
        <v>120</v>
      </c>
      <c r="D73" s="27">
        <v>-1081909.9238800001</v>
      </c>
      <c r="E73" s="27">
        <v>-1081909.9238800001</v>
      </c>
      <c r="F73" s="27">
        <v>-1081909.9238800001</v>
      </c>
      <c r="G73" s="27">
        <v>-1081909.9238800001</v>
      </c>
      <c r="H73" s="27">
        <v>-1081909.9238800001</v>
      </c>
      <c r="I73" s="27">
        <v>-1081909.9238800001</v>
      </c>
      <c r="J73" s="27">
        <v>-1081909.9238800001</v>
      </c>
      <c r="K73" s="27">
        <v>-1081909.9238800001</v>
      </c>
      <c r="L73" s="27">
        <v>-1081909.9238800001</v>
      </c>
      <c r="M73" s="27">
        <v>-1081909.9238800001</v>
      </c>
      <c r="N73" s="27">
        <v>-1081909.9238800001</v>
      </c>
      <c r="O73" s="164">
        <v>-1081909.9283199999</v>
      </c>
      <c r="P73" s="27">
        <v>-12982919.090999998</v>
      </c>
    </row>
    <row r="74" spans="2:17" ht="12" customHeight="1" thickBot="1" x14ac:dyDescent="0.25">
      <c r="B74" s="166" t="s">
        <v>121</v>
      </c>
      <c r="C74" s="216" t="s">
        <v>122</v>
      </c>
      <c r="D74" s="203">
        <v>16450.067520000001</v>
      </c>
      <c r="E74" s="203">
        <v>244483.75873</v>
      </c>
      <c r="F74" s="203">
        <v>352543.03347000002</v>
      </c>
      <c r="G74" s="203">
        <v>52749.95678</v>
      </c>
      <c r="H74" s="203">
        <v>-158176.64400999999</v>
      </c>
      <c r="I74" s="203">
        <v>3797.6671900000001</v>
      </c>
      <c r="J74" s="203">
        <v>6905.0437499999998</v>
      </c>
      <c r="K74" s="203">
        <v>761304.18072000006</v>
      </c>
      <c r="L74" s="203">
        <v>910.77002000000005</v>
      </c>
      <c r="M74" s="203">
        <v>-112373.49122</v>
      </c>
      <c r="N74" s="203">
        <v>9479.7475699999995</v>
      </c>
      <c r="O74" s="204">
        <v>395948.87136999995</v>
      </c>
      <c r="P74" s="203">
        <v>1574022.9618899999</v>
      </c>
    </row>
    <row r="75" spans="2:17" ht="12" thickBot="1" x14ac:dyDescent="0.25">
      <c r="B75" s="170"/>
      <c r="C75" s="171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</row>
    <row r="76" spans="2:17" s="5" customFormat="1" ht="12" thickBot="1" x14ac:dyDescent="0.25">
      <c r="B76" s="171" t="s">
        <v>48</v>
      </c>
      <c r="C76" s="171" t="s">
        <v>123</v>
      </c>
      <c r="D76" s="185">
        <v>20388516.183110002</v>
      </c>
      <c r="E76" s="185">
        <v>22588206.437180001</v>
      </c>
      <c r="F76" s="185">
        <v>16426.825620003045</v>
      </c>
      <c r="G76" s="185">
        <v>58582.755059994757</v>
      </c>
      <c r="H76" s="185">
        <v>115286.32572999955</v>
      </c>
      <c r="I76" s="185">
        <v>-213795.10910999775</v>
      </c>
      <c r="J76" s="185">
        <v>14614.369359999895</v>
      </c>
      <c r="K76" s="185">
        <v>-3071.9217699989676</v>
      </c>
      <c r="L76" s="185">
        <v>-43070.281460002065</v>
      </c>
      <c r="M76" s="185">
        <v>215839.69140999764</v>
      </c>
      <c r="N76" s="185">
        <v>18261.645830005407</v>
      </c>
      <c r="O76" s="186">
        <v>-648445.64629998675</v>
      </c>
      <c r="P76" s="185">
        <v>42507351.274660014</v>
      </c>
      <c r="Q76" s="1"/>
    </row>
    <row r="77" spans="2:17" ht="12" thickBot="1" x14ac:dyDescent="0.25">
      <c r="B77" s="170"/>
      <c r="C77" s="170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</row>
    <row r="78" spans="2:17" s="5" customFormat="1" x14ac:dyDescent="0.2">
      <c r="B78" s="174" t="s">
        <v>50</v>
      </c>
      <c r="C78" s="174" t="s">
        <v>124</v>
      </c>
      <c r="D78" s="189">
        <v>2507.7309</v>
      </c>
      <c r="E78" s="189">
        <v>733274.098</v>
      </c>
      <c r="F78" s="189">
        <v>559557.89399999997</v>
      </c>
      <c r="G78" s="189">
        <v>598329.04102999996</v>
      </c>
      <c r="H78" s="189">
        <v>561715.80655999994</v>
      </c>
      <c r="I78" s="189">
        <v>650414.12199999997</v>
      </c>
      <c r="J78" s="189">
        <v>704667.40039999993</v>
      </c>
      <c r="K78" s="189">
        <v>657686.74502000003</v>
      </c>
      <c r="L78" s="189">
        <v>599931.85102000006</v>
      </c>
      <c r="M78" s="189">
        <v>663575.74800000002</v>
      </c>
      <c r="N78" s="189">
        <v>665305.58001000003</v>
      </c>
      <c r="O78" s="190">
        <v>2213333.6998800002</v>
      </c>
      <c r="P78" s="189">
        <v>8610299.7168199997</v>
      </c>
      <c r="Q78" s="1"/>
    </row>
    <row r="79" spans="2:17" x14ac:dyDescent="0.2">
      <c r="B79" s="153"/>
      <c r="C79" s="152" t="s">
        <v>125</v>
      </c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164"/>
      <c r="P79" s="27"/>
    </row>
    <row r="80" spans="2:17" x14ac:dyDescent="0.2">
      <c r="B80" s="153"/>
      <c r="C80" s="152" t="s">
        <v>126</v>
      </c>
      <c r="D80" s="27">
        <v>-1492.33206</v>
      </c>
      <c r="E80" s="27">
        <v>136906.84599999999</v>
      </c>
      <c r="F80" s="27">
        <v>55437.858</v>
      </c>
      <c r="G80" s="27">
        <v>62451.356</v>
      </c>
      <c r="H80" s="27">
        <v>57917.143550000008</v>
      </c>
      <c r="I80" s="27">
        <v>58287.408000000003</v>
      </c>
      <c r="J80" s="27">
        <v>69387.11</v>
      </c>
      <c r="K80" s="27">
        <v>65702.558999999994</v>
      </c>
      <c r="L80" s="27">
        <v>50411.166090000006</v>
      </c>
      <c r="M80" s="27">
        <v>61406.536</v>
      </c>
      <c r="N80" s="27">
        <v>65092.998670000001</v>
      </c>
      <c r="O80" s="164">
        <f>161099914.7/1000</f>
        <v>161099.91469999999</v>
      </c>
      <c r="P80" s="4">
        <f>SUM(D80:O80)</f>
        <v>842608.56394999998</v>
      </c>
    </row>
    <row r="81" spans="2:17" ht="12" customHeight="1" thickBot="1" x14ac:dyDescent="0.25">
      <c r="B81" s="169"/>
      <c r="C81" s="166" t="s">
        <v>127</v>
      </c>
      <c r="D81" s="167">
        <v>4000.0629599999997</v>
      </c>
      <c r="E81" s="167">
        <v>596367.25199999998</v>
      </c>
      <c r="F81" s="167">
        <v>504120.03600000002</v>
      </c>
      <c r="G81" s="167">
        <v>535877.68502999994</v>
      </c>
      <c r="H81" s="167">
        <v>503798.6630099999</v>
      </c>
      <c r="I81" s="167">
        <v>592126.71400000004</v>
      </c>
      <c r="J81" s="167">
        <v>635280.29039999994</v>
      </c>
      <c r="K81" s="167">
        <v>591984.18602000002</v>
      </c>
      <c r="L81" s="167">
        <v>549520.6849300001</v>
      </c>
      <c r="M81" s="167">
        <v>602169.21200000006</v>
      </c>
      <c r="N81" s="167">
        <v>600212.58134000003</v>
      </c>
      <c r="O81" s="168">
        <f>2052233785.18/1000</f>
        <v>2052233.7851800001</v>
      </c>
      <c r="P81" s="167">
        <f>SUM(D81:O81)</f>
        <v>7767691.1528699994</v>
      </c>
      <c r="Q81" s="4"/>
    </row>
    <row r="82" spans="2:17" ht="12" thickBot="1" x14ac:dyDescent="0.25">
      <c r="B82" s="170"/>
      <c r="C82" s="170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</row>
    <row r="83" spans="2:17" s="5" customFormat="1" x14ac:dyDescent="0.2">
      <c r="B83" s="174" t="s">
        <v>52</v>
      </c>
      <c r="C83" s="174" t="s">
        <v>128</v>
      </c>
      <c r="D83" s="189">
        <v>34755.013509999997</v>
      </c>
      <c r="E83" s="189">
        <v>26925.028549999999</v>
      </c>
      <c r="F83" s="189">
        <v>38998.210740000002</v>
      </c>
      <c r="G83" s="189">
        <v>42428.923889999998</v>
      </c>
      <c r="H83" s="189">
        <v>5576.7653600000003</v>
      </c>
      <c r="I83" s="189">
        <v>28903.939549999999</v>
      </c>
      <c r="J83" s="189">
        <v>28967.296429999999</v>
      </c>
      <c r="K83" s="189">
        <v>24468.091850000001</v>
      </c>
      <c r="L83" s="189">
        <v>27655.55775</v>
      </c>
      <c r="M83" s="189">
        <v>78518.396790000013</v>
      </c>
      <c r="N83" s="189">
        <v>109503.90405</v>
      </c>
      <c r="O83" s="190">
        <v>127085.73285</v>
      </c>
      <c r="P83" s="189">
        <v>573786.86132000003</v>
      </c>
      <c r="Q83" s="1"/>
    </row>
    <row r="84" spans="2:17" ht="12" customHeight="1" thickBot="1" x14ac:dyDescent="0.25">
      <c r="B84" s="166" t="s">
        <v>129</v>
      </c>
      <c r="C84" s="166" t="s">
        <v>130</v>
      </c>
      <c r="D84" s="203">
        <v>34755.013509999997</v>
      </c>
      <c r="E84" s="203">
        <v>26925.028549999999</v>
      </c>
      <c r="F84" s="203">
        <v>38998.210740000002</v>
      </c>
      <c r="G84" s="203">
        <v>42428.923889999998</v>
      </c>
      <c r="H84" s="203">
        <v>5576.7653600000003</v>
      </c>
      <c r="I84" s="203">
        <v>28903.939549999999</v>
      </c>
      <c r="J84" s="203">
        <v>28967.296429999999</v>
      </c>
      <c r="K84" s="203">
        <v>24468.091850000001</v>
      </c>
      <c r="L84" s="203">
        <v>27655.55775</v>
      </c>
      <c r="M84" s="203">
        <v>78518.396790000013</v>
      </c>
      <c r="N84" s="203">
        <v>109503.90405</v>
      </c>
      <c r="O84" s="204">
        <v>127085.73285</v>
      </c>
      <c r="P84" s="203">
        <v>573786.86132000003</v>
      </c>
    </row>
    <row r="85" spans="2:17" ht="12" thickBot="1" x14ac:dyDescent="0.25">
      <c r="B85" s="166"/>
      <c r="C85" s="170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</row>
    <row r="86" spans="2:17" s="5" customFormat="1" x14ac:dyDescent="0.2">
      <c r="B86" s="174" t="s">
        <v>55</v>
      </c>
      <c r="C86" s="174" t="s">
        <v>131</v>
      </c>
      <c r="D86" s="189">
        <v>4927809.7349499995</v>
      </c>
      <c r="E86" s="189">
        <v>35459538.329690002</v>
      </c>
      <c r="F86" s="189">
        <v>19828521.295589998</v>
      </c>
      <c r="G86" s="189">
        <v>17859239.741299998</v>
      </c>
      <c r="H86" s="189">
        <v>26933061.053929999</v>
      </c>
      <c r="I86" s="189">
        <v>17547948.114240002</v>
      </c>
      <c r="J86" s="189">
        <v>6826316.8157499991</v>
      </c>
      <c r="K86" s="189">
        <v>48075332.570459999</v>
      </c>
      <c r="L86" s="189">
        <v>17991880.891139999</v>
      </c>
      <c r="M86" s="189">
        <v>19589952.493720002</v>
      </c>
      <c r="N86" s="189">
        <v>29160017.602730002</v>
      </c>
      <c r="O86" s="190">
        <v>39449850.009320006</v>
      </c>
      <c r="P86" s="189">
        <v>283649468.65281999</v>
      </c>
      <c r="Q86" s="1"/>
    </row>
    <row r="87" spans="2:17" x14ac:dyDescent="0.2">
      <c r="B87" s="152" t="s">
        <v>132</v>
      </c>
      <c r="C87" s="152" t="s">
        <v>56</v>
      </c>
      <c r="D87" s="27">
        <v>4770828.7265699999</v>
      </c>
      <c r="E87" s="27">
        <v>35468678.735150002</v>
      </c>
      <c r="F87" s="27">
        <v>19861937.807390001</v>
      </c>
      <c r="G87" s="27">
        <v>18185587.330259997</v>
      </c>
      <c r="H87" s="27">
        <v>27423774.870099999</v>
      </c>
      <c r="I87" s="27">
        <v>17740621.521590002</v>
      </c>
      <c r="J87" s="27">
        <v>7099262.0966299996</v>
      </c>
      <c r="K87" s="27">
        <v>48776369.898000002</v>
      </c>
      <c r="L87" s="27">
        <v>18986267.059529997</v>
      </c>
      <c r="M87" s="27">
        <v>19641127.92647</v>
      </c>
      <c r="N87" s="27">
        <v>29141705.855690002</v>
      </c>
      <c r="O87" s="164">
        <v>39421193.155240007</v>
      </c>
      <c r="P87" s="27">
        <v>286517354.98262</v>
      </c>
    </row>
    <row r="88" spans="2:17" ht="12" customHeight="1" x14ac:dyDescent="0.2">
      <c r="B88" s="152"/>
      <c r="C88" s="155" t="s">
        <v>133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164"/>
      <c r="P88" s="27"/>
    </row>
    <row r="89" spans="2:17" ht="12" customHeight="1" x14ac:dyDescent="0.2">
      <c r="B89" s="152"/>
      <c r="C89" s="197" t="s">
        <v>134</v>
      </c>
      <c r="D89" s="27">
        <v>69473.788499999995</v>
      </c>
      <c r="E89" s="27">
        <v>13525622.718</v>
      </c>
      <c r="F89" s="27">
        <v>12810315.421</v>
      </c>
      <c r="G89" s="27">
        <v>14293630.864</v>
      </c>
      <c r="H89" s="27">
        <v>15390878.783</v>
      </c>
      <c r="I89" s="27">
        <v>14805396.693</v>
      </c>
      <c r="J89" s="27">
        <v>2219523.1096399995</v>
      </c>
      <c r="K89" s="27">
        <v>26064042.254000001</v>
      </c>
      <c r="L89" s="27">
        <v>14325614.620999999</v>
      </c>
      <c r="M89" s="27">
        <v>14472311.970000001</v>
      </c>
      <c r="N89" s="27">
        <v>15487413.897</v>
      </c>
      <c r="O89" s="164">
        <v>34375903.938000001</v>
      </c>
      <c r="P89" s="27">
        <v>177840128.05713996</v>
      </c>
    </row>
    <row r="90" spans="2:17" ht="12" customHeight="1" x14ac:dyDescent="0.2">
      <c r="B90" s="152"/>
      <c r="C90" s="197" t="s">
        <v>135</v>
      </c>
      <c r="D90" s="27">
        <v>3096916.2710000002</v>
      </c>
      <c r="E90" s="27">
        <v>13289337.328</v>
      </c>
      <c r="F90" s="27">
        <v>3687430.4679999999</v>
      </c>
      <c r="G90" s="27">
        <v>2360405.4095299998</v>
      </c>
      <c r="H90" s="27">
        <v>11534768.558</v>
      </c>
      <c r="I90" s="27">
        <v>3157837.673</v>
      </c>
      <c r="J90" s="27">
        <v>2382916.8859999999</v>
      </c>
      <c r="K90" s="27">
        <v>13777755.752</v>
      </c>
      <c r="L90" s="27">
        <v>2838281.5915000001</v>
      </c>
      <c r="M90" s="27">
        <v>3523312.6060000001</v>
      </c>
      <c r="N90" s="27">
        <v>13035654.086750001</v>
      </c>
      <c r="O90" s="164">
        <v>3108043.9732499998</v>
      </c>
      <c r="P90" s="27">
        <v>75792660.603029996</v>
      </c>
    </row>
    <row r="91" spans="2:17" ht="12" customHeight="1" x14ac:dyDescent="0.2">
      <c r="B91" s="152"/>
      <c r="C91" s="197" t="s">
        <v>136</v>
      </c>
      <c r="D91" s="27">
        <v>1721558.638</v>
      </c>
      <c r="E91" s="27">
        <v>8704859.2259999998</v>
      </c>
      <c r="F91" s="27">
        <v>3525804.281</v>
      </c>
      <c r="G91" s="27">
        <v>104770.321</v>
      </c>
      <c r="H91" s="27">
        <v>67290.616479999982</v>
      </c>
      <c r="I91" s="27">
        <v>185614.41</v>
      </c>
      <c r="J91" s="27">
        <v>1321332.4369999999</v>
      </c>
      <c r="K91" s="27">
        <v>8454367.1960000005</v>
      </c>
      <c r="L91" s="27">
        <v>1938287.0530000001</v>
      </c>
      <c r="M91" s="27">
        <v>311795.81400000001</v>
      </c>
      <c r="N91" s="27">
        <v>110159.102</v>
      </c>
      <c r="O91" s="164">
        <v>139249.63800000001</v>
      </c>
      <c r="P91" s="27">
        <v>26585088.732480004</v>
      </c>
    </row>
    <row r="92" spans="2:17" ht="12" customHeight="1" x14ac:dyDescent="0.2">
      <c r="B92" s="152"/>
      <c r="C92" s="197" t="s">
        <v>137</v>
      </c>
      <c r="D92" s="27">
        <v>6716.4166100000002</v>
      </c>
      <c r="E92" s="27">
        <v>105182.47572</v>
      </c>
      <c r="F92" s="27">
        <v>60766.208979999996</v>
      </c>
      <c r="G92" s="27">
        <v>899753.16338000004</v>
      </c>
      <c r="H92" s="27">
        <v>615118.58909999998</v>
      </c>
      <c r="I92" s="27">
        <v>89044.521540000002</v>
      </c>
      <c r="J92" s="27">
        <v>964605.31270000001</v>
      </c>
      <c r="K92" s="27">
        <v>665698.21898999996</v>
      </c>
      <c r="L92" s="27">
        <v>83410.992270000002</v>
      </c>
      <c r="M92" s="27">
        <v>958082.51795000001</v>
      </c>
      <c r="N92" s="27">
        <v>687237.3113099999</v>
      </c>
      <c r="O92" s="164">
        <v>1672695.0737600001</v>
      </c>
      <c r="P92" s="27">
        <v>6808310.8023100002</v>
      </c>
    </row>
    <row r="93" spans="2:17" ht="12" customHeight="1" x14ac:dyDescent="0.2">
      <c r="B93" s="152"/>
      <c r="C93" s="197" t="s">
        <v>138</v>
      </c>
      <c r="D93" s="27">
        <v>-123836.38754000001</v>
      </c>
      <c r="E93" s="27">
        <v>-156323.01256999999</v>
      </c>
      <c r="F93" s="27">
        <v>-222378.57159000001</v>
      </c>
      <c r="G93" s="27">
        <v>527027.57235000003</v>
      </c>
      <c r="H93" s="27">
        <v>-184281.67647999999</v>
      </c>
      <c r="I93" s="27">
        <v>-497271.77594999998</v>
      </c>
      <c r="J93" s="27">
        <v>210884.35129000002</v>
      </c>
      <c r="K93" s="27">
        <v>-185493.52299</v>
      </c>
      <c r="L93" s="27">
        <v>-199327.19824</v>
      </c>
      <c r="M93" s="27">
        <v>375625.01851999998</v>
      </c>
      <c r="N93" s="27">
        <v>-178758.54136999999</v>
      </c>
      <c r="O93" s="164">
        <v>125300.53223000003</v>
      </c>
      <c r="P93" s="27">
        <v>-508833.21233999985</v>
      </c>
    </row>
    <row r="94" spans="2:17" ht="12" thickBot="1" x14ac:dyDescent="0.25">
      <c r="B94" s="166" t="s">
        <v>139</v>
      </c>
      <c r="C94" s="216" t="s">
        <v>140</v>
      </c>
      <c r="D94" s="203">
        <v>156981.00837999998</v>
      </c>
      <c r="E94" s="203">
        <v>-9140.4054600000018</v>
      </c>
      <c r="F94" s="203">
        <v>-33416.5118</v>
      </c>
      <c r="G94" s="203">
        <v>-326347.58895999996</v>
      </c>
      <c r="H94" s="203">
        <v>-490713.81617000001</v>
      </c>
      <c r="I94" s="203">
        <v>-192673.40734999999</v>
      </c>
      <c r="J94" s="203">
        <v>-272945.28087999998</v>
      </c>
      <c r="K94" s="203">
        <v>-701037.32753999997</v>
      </c>
      <c r="L94" s="203">
        <v>-994386.16839000001</v>
      </c>
      <c r="M94" s="203">
        <v>-51175.43275</v>
      </c>
      <c r="N94" s="203">
        <v>18311.747039999998</v>
      </c>
      <c r="O94" s="204">
        <v>28656.85407999999</v>
      </c>
      <c r="P94" s="203">
        <v>-2867886.3297999999</v>
      </c>
    </row>
    <row r="95" spans="2:17" ht="12" thickBot="1" x14ac:dyDescent="0.25">
      <c r="B95" s="170"/>
      <c r="C95" s="170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</row>
    <row r="96" spans="2:17" s="5" customFormat="1" x14ac:dyDescent="0.2">
      <c r="B96" s="174" t="s">
        <v>57</v>
      </c>
      <c r="C96" s="174" t="s">
        <v>141</v>
      </c>
      <c r="D96" s="189">
        <v>-268846.22100000002</v>
      </c>
      <c r="E96" s="189">
        <v>1874906.48927</v>
      </c>
      <c r="F96" s="189">
        <v>1919009.33146</v>
      </c>
      <c r="G96" s="189">
        <v>1916297.4101199999</v>
      </c>
      <c r="H96" s="189">
        <v>1858708.1743800002</v>
      </c>
      <c r="I96" s="189">
        <v>1699134.8327800001</v>
      </c>
      <c r="J96" s="189">
        <v>2252243.25379</v>
      </c>
      <c r="K96" s="189">
        <v>924128.66399000003</v>
      </c>
      <c r="L96" s="189">
        <v>1643226.5131099999</v>
      </c>
      <c r="M96" s="189">
        <v>1976307.307</v>
      </c>
      <c r="N96" s="189">
        <v>1647740.3579800001</v>
      </c>
      <c r="O96" s="190">
        <v>3945371.4298899998</v>
      </c>
      <c r="P96" s="189">
        <v>21388227.542770002</v>
      </c>
      <c r="Q96" s="1"/>
    </row>
    <row r="97" spans="2:17" ht="12" customHeight="1" x14ac:dyDescent="0.2">
      <c r="B97" s="152" t="s">
        <v>142</v>
      </c>
      <c r="C97" s="163" t="s">
        <v>143</v>
      </c>
      <c r="D97" s="65">
        <v>-238780.96806000001</v>
      </c>
      <c r="E97" s="65">
        <v>1163187.0024100002</v>
      </c>
      <c r="F97" s="65">
        <v>1079270.3070100001</v>
      </c>
      <c r="G97" s="65">
        <v>915133.49310000008</v>
      </c>
      <c r="H97" s="65">
        <v>910384.91891000001</v>
      </c>
      <c r="I97" s="65">
        <v>689264.45990999998</v>
      </c>
      <c r="J97" s="65">
        <v>1277361.9889500001</v>
      </c>
      <c r="K97" s="65">
        <v>91942.477889999995</v>
      </c>
      <c r="L97" s="65">
        <v>630263.14460999996</v>
      </c>
      <c r="M97" s="65">
        <v>990591.21984999999</v>
      </c>
      <c r="N97" s="65">
        <v>755202.57472000003</v>
      </c>
      <c r="O97" s="165">
        <v>2146968.6546900002</v>
      </c>
      <c r="P97" s="65">
        <v>10410789.273990002</v>
      </c>
      <c r="Q97" s="4"/>
    </row>
    <row r="98" spans="2:17" ht="12" customHeight="1" x14ac:dyDescent="0.2">
      <c r="B98" s="152" t="s">
        <v>144</v>
      </c>
      <c r="C98" s="152" t="s">
        <v>145</v>
      </c>
      <c r="D98" s="27">
        <v>-112.94786999999999</v>
      </c>
      <c r="E98" s="27">
        <v>107184.52753000001</v>
      </c>
      <c r="F98" s="27">
        <v>78186.927580000003</v>
      </c>
      <c r="G98" s="27">
        <v>87137.707170000009</v>
      </c>
      <c r="H98" s="27">
        <v>68797.120920000001</v>
      </c>
      <c r="I98" s="27">
        <v>58687.104859999999</v>
      </c>
      <c r="J98" s="27">
        <v>58229.854310000002</v>
      </c>
      <c r="K98" s="27">
        <v>57523.421310000005</v>
      </c>
      <c r="L98" s="27">
        <v>46080.133999999998</v>
      </c>
      <c r="M98" s="27">
        <v>49139.48461</v>
      </c>
      <c r="N98" s="27">
        <v>82767.767869999996</v>
      </c>
      <c r="O98" s="164">
        <v>164840.01507999998</v>
      </c>
      <c r="P98" s="27">
        <v>858461.11737000011</v>
      </c>
    </row>
    <row r="99" spans="2:17" ht="12" customHeight="1" x14ac:dyDescent="0.2">
      <c r="B99" s="152" t="s">
        <v>146</v>
      </c>
      <c r="C99" s="152" t="s">
        <v>147</v>
      </c>
      <c r="D99" s="27">
        <v>-215289.49519000002</v>
      </c>
      <c r="E99" s="27">
        <v>640155.24826999998</v>
      </c>
      <c r="F99" s="27">
        <v>915737.92433000007</v>
      </c>
      <c r="G99" s="27">
        <v>746401.04235999996</v>
      </c>
      <c r="H99" s="27">
        <v>606703.32178999996</v>
      </c>
      <c r="I99" s="27">
        <v>706572.12453000003</v>
      </c>
      <c r="J99" s="27">
        <v>1192751.5672299999</v>
      </c>
      <c r="K99" s="27">
        <v>-14262.541960000002</v>
      </c>
      <c r="L99" s="27">
        <v>580423.02806000004</v>
      </c>
      <c r="M99" s="27">
        <v>929241.20395</v>
      </c>
      <c r="N99" s="27">
        <v>473814.68923999998</v>
      </c>
      <c r="O99" s="164">
        <v>1875685.6190700002</v>
      </c>
      <c r="P99" s="27">
        <v>8437933.7316800002</v>
      </c>
    </row>
    <row r="100" spans="2:17" ht="12" customHeight="1" x14ac:dyDescent="0.2">
      <c r="B100" s="152" t="s">
        <v>148</v>
      </c>
      <c r="C100" s="198" t="s">
        <v>149</v>
      </c>
      <c r="D100" s="236">
        <v>0</v>
      </c>
      <c r="E100" s="236">
        <v>140.08000000000001</v>
      </c>
      <c r="F100" s="236">
        <v>-5.4889999999999999</v>
      </c>
      <c r="G100" s="236">
        <v>-33.575000000000003</v>
      </c>
      <c r="H100" s="236">
        <v>0</v>
      </c>
      <c r="I100" s="27">
        <v>0</v>
      </c>
      <c r="J100" s="27">
        <v>0</v>
      </c>
      <c r="K100" s="27">
        <v>0</v>
      </c>
      <c r="L100" s="27">
        <v>798.178</v>
      </c>
      <c r="M100" s="27">
        <v>0</v>
      </c>
      <c r="N100" s="27">
        <v>0</v>
      </c>
      <c r="O100" s="164">
        <v>0</v>
      </c>
      <c r="P100" s="27">
        <v>899.19399999999996</v>
      </c>
    </row>
    <row r="101" spans="2:17" ht="12" customHeight="1" x14ac:dyDescent="0.2">
      <c r="B101" s="152" t="s">
        <v>150</v>
      </c>
      <c r="C101" s="163" t="s">
        <v>151</v>
      </c>
      <c r="D101" s="65">
        <v>-23378.525000000001</v>
      </c>
      <c r="E101" s="65">
        <v>415707.14661</v>
      </c>
      <c r="F101" s="65">
        <v>85350.944099999993</v>
      </c>
      <c r="G101" s="65">
        <v>81628.318569999989</v>
      </c>
      <c r="H101" s="65">
        <v>234884.47619999998</v>
      </c>
      <c r="I101" s="65">
        <v>-75994.769480000003</v>
      </c>
      <c r="J101" s="65">
        <v>26380.56741</v>
      </c>
      <c r="K101" s="65">
        <v>48681.598539999999</v>
      </c>
      <c r="L101" s="65">
        <v>2961.8045499999998</v>
      </c>
      <c r="M101" s="65">
        <v>12210.531289999999</v>
      </c>
      <c r="N101" s="65">
        <v>198620.11761000002</v>
      </c>
      <c r="O101" s="165">
        <v>106443.02054</v>
      </c>
      <c r="P101" s="65">
        <v>1113495.2309399999</v>
      </c>
    </row>
    <row r="102" spans="2:17" ht="12" customHeight="1" x14ac:dyDescent="0.2">
      <c r="B102" s="152" t="s">
        <v>152</v>
      </c>
      <c r="C102" s="163" t="s">
        <v>153</v>
      </c>
      <c r="D102" s="65">
        <v>-29695.305</v>
      </c>
      <c r="E102" s="65">
        <v>268210.92031000002</v>
      </c>
      <c r="F102" s="65">
        <v>434144.49851</v>
      </c>
      <c r="G102" s="65">
        <v>557677.63902</v>
      </c>
      <c r="H102" s="65">
        <v>466082.28354000003</v>
      </c>
      <c r="I102" s="65">
        <v>517001.79987000005</v>
      </c>
      <c r="J102" s="65">
        <v>501541.00684000005</v>
      </c>
      <c r="K102" s="65">
        <v>362172.95810000005</v>
      </c>
      <c r="L102" s="65">
        <v>541448.21264000004</v>
      </c>
      <c r="M102" s="65">
        <v>528084.21015000006</v>
      </c>
      <c r="N102" s="65">
        <v>428374.46046999999</v>
      </c>
      <c r="O102" s="165">
        <v>950074.14881000016</v>
      </c>
      <c r="P102" s="65">
        <v>5525116.8332600007</v>
      </c>
    </row>
    <row r="103" spans="2:17" ht="12" customHeight="1" thickBot="1" x14ac:dyDescent="0.25">
      <c r="B103" s="166" t="s">
        <v>154</v>
      </c>
      <c r="C103" s="166" t="s">
        <v>155</v>
      </c>
      <c r="D103" s="203">
        <v>-369.94794000000002</v>
      </c>
      <c r="E103" s="203">
        <v>443508.56654999999</v>
      </c>
      <c r="F103" s="203">
        <v>405594.52594000002</v>
      </c>
      <c r="G103" s="203">
        <v>443486.27799999999</v>
      </c>
      <c r="H103" s="203">
        <v>482240.97193</v>
      </c>
      <c r="I103" s="203">
        <v>492868.57299999997</v>
      </c>
      <c r="J103" s="203">
        <v>473340.25799999997</v>
      </c>
      <c r="K103" s="203">
        <v>470013.228</v>
      </c>
      <c r="L103" s="203">
        <v>471515.15586</v>
      </c>
      <c r="M103" s="203">
        <v>457631.87699999998</v>
      </c>
      <c r="N103" s="203">
        <v>464163.32279000001</v>
      </c>
      <c r="O103" s="204">
        <v>848328.62638999999</v>
      </c>
      <c r="P103" s="203">
        <v>5452321.4355199998</v>
      </c>
    </row>
    <row r="104" spans="2:17" ht="12" thickBot="1" x14ac:dyDescent="0.25">
      <c r="B104" s="170"/>
      <c r="C104" s="170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</row>
    <row r="105" spans="2:17" s="5" customFormat="1" x14ac:dyDescent="0.2">
      <c r="B105" s="174" t="s">
        <v>59</v>
      </c>
      <c r="C105" s="174" t="s">
        <v>156</v>
      </c>
      <c r="D105" s="189">
        <v>612757.09565000003</v>
      </c>
      <c r="E105" s="189">
        <v>1440872.06333</v>
      </c>
      <c r="F105" s="189">
        <v>1463745.3480999998</v>
      </c>
      <c r="G105" s="189">
        <v>1686077.8014200001</v>
      </c>
      <c r="H105" s="189">
        <v>1593588.4285200001</v>
      </c>
      <c r="I105" s="189">
        <v>1587564.5051800001</v>
      </c>
      <c r="J105" s="189">
        <v>2406836.0475599999</v>
      </c>
      <c r="K105" s="189">
        <v>1158346.6571199999</v>
      </c>
      <c r="L105" s="189">
        <v>1395878.0606699998</v>
      </c>
      <c r="M105" s="189">
        <v>1331673.0410300002</v>
      </c>
      <c r="N105" s="189">
        <v>1245476.8906100001</v>
      </c>
      <c r="O105" s="190">
        <v>1854577.1185999999</v>
      </c>
      <c r="P105" s="189">
        <v>17777393.057790004</v>
      </c>
      <c r="Q105" s="1"/>
    </row>
    <row r="106" spans="2:17" ht="12" customHeight="1" x14ac:dyDescent="0.2">
      <c r="B106" s="152" t="s">
        <v>157</v>
      </c>
      <c r="C106" s="152" t="s">
        <v>158</v>
      </c>
      <c r="D106" s="27">
        <v>735697.20646000002</v>
      </c>
      <c r="E106" s="27">
        <v>755771.27210000006</v>
      </c>
      <c r="F106" s="27">
        <v>827085.44310999999</v>
      </c>
      <c r="G106" s="27">
        <v>788796.45915000001</v>
      </c>
      <c r="H106" s="27">
        <v>806268.74201000005</v>
      </c>
      <c r="I106" s="27">
        <v>794096.88530999993</v>
      </c>
      <c r="J106" s="27">
        <v>739666.51891999994</v>
      </c>
      <c r="K106" s="27">
        <v>752532.5419500001</v>
      </c>
      <c r="L106" s="27">
        <v>809399.46605999989</v>
      </c>
      <c r="M106" s="27">
        <v>749258.5956</v>
      </c>
      <c r="N106" s="27">
        <v>754705.32932000002</v>
      </c>
      <c r="O106" s="164">
        <v>721907.56652999995</v>
      </c>
      <c r="P106" s="27">
        <v>9235186.0265200008</v>
      </c>
    </row>
    <row r="107" spans="2:17" ht="12" customHeight="1" x14ac:dyDescent="0.2">
      <c r="B107" s="152" t="s">
        <v>159</v>
      </c>
      <c r="C107" s="163" t="s">
        <v>160</v>
      </c>
      <c r="D107" s="65">
        <v>810.07673999999997</v>
      </c>
      <c r="E107" s="65">
        <v>-11860.134119999999</v>
      </c>
      <c r="F107" s="65">
        <v>-8268.5594000000001</v>
      </c>
      <c r="G107" s="65">
        <v>-12349.37658</v>
      </c>
      <c r="H107" s="65">
        <v>-24392.822359999998</v>
      </c>
      <c r="I107" s="65">
        <v>-4961.8188300000002</v>
      </c>
      <c r="J107" s="65">
        <v>-4399.4299800000008</v>
      </c>
      <c r="K107" s="65">
        <v>-6525.5749400000004</v>
      </c>
      <c r="L107" s="65">
        <v>27097.61781</v>
      </c>
      <c r="M107" s="65">
        <v>-5688.4624299999996</v>
      </c>
      <c r="N107" s="65">
        <v>-53646.721740000001</v>
      </c>
      <c r="O107" s="165">
        <v>21507.97148</v>
      </c>
      <c r="P107" s="65">
        <v>-82677.234350000013</v>
      </c>
    </row>
    <row r="108" spans="2:17" ht="12" customHeight="1" x14ac:dyDescent="0.2">
      <c r="B108" s="152" t="s">
        <v>161</v>
      </c>
      <c r="C108" s="152" t="s">
        <v>162</v>
      </c>
      <c r="D108" s="27">
        <v>-122866.557</v>
      </c>
      <c r="E108" s="27">
        <v>269340.239</v>
      </c>
      <c r="F108" s="27">
        <v>372452.03100000002</v>
      </c>
      <c r="G108" s="27">
        <v>525331.31900000002</v>
      </c>
      <c r="H108" s="27">
        <v>517753.15010000003</v>
      </c>
      <c r="I108" s="27">
        <v>495966.25</v>
      </c>
      <c r="J108" s="27">
        <v>1386189.77</v>
      </c>
      <c r="K108" s="27">
        <v>144817.69399999999</v>
      </c>
      <c r="L108" s="27">
        <v>299733.11200000002</v>
      </c>
      <c r="M108" s="27">
        <v>317084.91700000002</v>
      </c>
      <c r="N108" s="27">
        <v>256785.77299999999</v>
      </c>
      <c r="O108" s="164">
        <v>666428.56668000005</v>
      </c>
      <c r="P108" s="27">
        <v>5129016.2647800008</v>
      </c>
    </row>
    <row r="109" spans="2:17" ht="12" customHeight="1" x14ac:dyDescent="0.2">
      <c r="B109" s="152" t="s">
        <v>163</v>
      </c>
      <c r="C109" s="163" t="s">
        <v>164</v>
      </c>
      <c r="D109" s="65">
        <v>-182.07117000000002</v>
      </c>
      <c r="E109" s="65">
        <v>-97.503429999999994</v>
      </c>
      <c r="F109" s="65">
        <v>-179.40100000000001</v>
      </c>
      <c r="G109" s="65">
        <v>-16866.438409999999</v>
      </c>
      <c r="H109" s="65">
        <v>-2498.2054199999998</v>
      </c>
      <c r="I109" s="65">
        <v>-2395.5900899999997</v>
      </c>
      <c r="J109" s="65">
        <v>-282.02499999999998</v>
      </c>
      <c r="K109" s="65">
        <v>-27984.386429999999</v>
      </c>
      <c r="L109" s="65">
        <v>-28212.479510000001</v>
      </c>
      <c r="M109" s="65">
        <v>-3339.4217000000003</v>
      </c>
      <c r="N109" s="65">
        <v>-11847.60556</v>
      </c>
      <c r="O109" s="165">
        <v>5957.1691300000011</v>
      </c>
      <c r="P109" s="65">
        <v>-87927.958590000009</v>
      </c>
    </row>
    <row r="110" spans="2:17" ht="12" customHeight="1" x14ac:dyDescent="0.2">
      <c r="B110" s="152" t="s">
        <v>165</v>
      </c>
      <c r="C110" s="163" t="s">
        <v>166</v>
      </c>
      <c r="D110" s="65">
        <v>0</v>
      </c>
      <c r="E110" s="65">
        <v>278621.00400000002</v>
      </c>
      <c r="F110" s="65">
        <v>113615.38400000001</v>
      </c>
      <c r="G110" s="65">
        <v>214315.62100000001</v>
      </c>
      <c r="H110" s="65">
        <v>128933.5398</v>
      </c>
      <c r="I110" s="65">
        <v>117266.173</v>
      </c>
      <c r="J110" s="65">
        <v>119762.341</v>
      </c>
      <c r="K110" s="65">
        <v>129509.257</v>
      </c>
      <c r="L110" s="65">
        <v>110929.7602</v>
      </c>
      <c r="M110" s="65">
        <v>100003.92</v>
      </c>
      <c r="N110" s="65">
        <v>113119.925</v>
      </c>
      <c r="O110" s="165">
        <v>202743.8235</v>
      </c>
      <c r="P110" s="65">
        <v>1628820.7485</v>
      </c>
    </row>
    <row r="111" spans="2:17" ht="12" customHeight="1" x14ac:dyDescent="0.2">
      <c r="B111" s="152" t="s">
        <v>167</v>
      </c>
      <c r="C111" s="177" t="s">
        <v>168</v>
      </c>
      <c r="D111" s="178">
        <v>-701.55938000000003</v>
      </c>
      <c r="E111" s="178">
        <v>-1312.19094</v>
      </c>
      <c r="F111" s="178">
        <v>-818.15192000000002</v>
      </c>
      <c r="G111" s="178">
        <v>-441.80763000000002</v>
      </c>
      <c r="H111" s="178">
        <v>-899.29803000000004</v>
      </c>
      <c r="I111" s="178">
        <v>-199.28773999999999</v>
      </c>
      <c r="J111" s="178">
        <v>-44.800419999999995</v>
      </c>
      <c r="K111" s="178">
        <v>-170.73617000000002</v>
      </c>
      <c r="L111" s="178">
        <v>8.532020000000001</v>
      </c>
      <c r="M111" s="178">
        <v>-22.409839999999999</v>
      </c>
      <c r="N111" s="178">
        <v>-468.15052000000003</v>
      </c>
      <c r="O111" s="179">
        <v>-289.02204</v>
      </c>
      <c r="P111" s="178">
        <v>-5358.8826099999997</v>
      </c>
    </row>
    <row r="112" spans="2:17" ht="12" customHeight="1" thickBot="1" x14ac:dyDescent="0.25">
      <c r="B112" s="166" t="s">
        <v>169</v>
      </c>
      <c r="C112" s="166" t="s">
        <v>170</v>
      </c>
      <c r="D112" s="202">
        <v>0</v>
      </c>
      <c r="E112" s="242">
        <v>150409.37672</v>
      </c>
      <c r="F112" s="242">
        <v>159858.60231000002</v>
      </c>
      <c r="G112" s="243">
        <v>187292.02488999997</v>
      </c>
      <c r="H112" s="242">
        <v>168423.32241999998</v>
      </c>
      <c r="I112" s="242">
        <v>187791.89353</v>
      </c>
      <c r="J112" s="242">
        <v>165943.67303999999</v>
      </c>
      <c r="K112" s="242">
        <v>166167.86171</v>
      </c>
      <c r="L112" s="242">
        <v>176922.05209000001</v>
      </c>
      <c r="M112" s="242">
        <v>174375.90239999999</v>
      </c>
      <c r="N112" s="242">
        <v>186828.34111000001</v>
      </c>
      <c r="O112" s="242">
        <v>236321.04332</v>
      </c>
      <c r="P112" s="242">
        <v>1960334.09354</v>
      </c>
    </row>
    <row r="113" spans="2:18" ht="12" thickBot="1" x14ac:dyDescent="0.25">
      <c r="B113" s="170"/>
      <c r="C113" s="170"/>
      <c r="D113" s="202"/>
      <c r="E113" s="202"/>
      <c r="F113" s="202"/>
      <c r="G113" s="202"/>
      <c r="H113" s="202"/>
      <c r="I113" s="202"/>
      <c r="J113" s="202"/>
      <c r="K113" s="202"/>
      <c r="L113" s="202"/>
      <c r="M113" s="202"/>
      <c r="N113" s="202"/>
      <c r="O113" s="202"/>
      <c r="P113" s="202"/>
    </row>
    <row r="114" spans="2:18" s="5" customFormat="1" x14ac:dyDescent="0.2">
      <c r="B114" s="174" t="s">
        <v>171</v>
      </c>
      <c r="C114" s="174" t="s">
        <v>172</v>
      </c>
      <c r="D114" s="189">
        <v>-42982.26713</v>
      </c>
      <c r="E114" s="189">
        <v>1597313.65897</v>
      </c>
      <c r="F114" s="189">
        <v>1362182.9451400002</v>
      </c>
      <c r="G114" s="189">
        <v>1869880.07858</v>
      </c>
      <c r="H114" s="189">
        <v>1556118.0984700001</v>
      </c>
      <c r="I114" s="189">
        <v>1209666.1593900002</v>
      </c>
      <c r="J114" s="189">
        <v>1756245.07675</v>
      </c>
      <c r="K114" s="189">
        <v>1256149.6653399998</v>
      </c>
      <c r="L114" s="189">
        <v>1409724.80865</v>
      </c>
      <c r="M114" s="189">
        <v>1668765.2626</v>
      </c>
      <c r="N114" s="189">
        <v>1482818.1147400001</v>
      </c>
      <c r="O114" s="190">
        <v>3063650.0721100001</v>
      </c>
      <c r="P114" s="189">
        <v>18189531.673609998</v>
      </c>
      <c r="Q114" s="1"/>
    </row>
    <row r="115" spans="2:18" ht="12" customHeight="1" x14ac:dyDescent="0.2">
      <c r="B115" s="152" t="s">
        <v>173</v>
      </c>
      <c r="C115" s="152" t="s">
        <v>174</v>
      </c>
      <c r="D115" s="27">
        <v>-710.66932999999995</v>
      </c>
      <c r="E115" s="27">
        <v>1361110.15546</v>
      </c>
      <c r="F115" s="27">
        <v>1094404.7925100001</v>
      </c>
      <c r="G115" s="27">
        <v>1137733.49223</v>
      </c>
      <c r="H115" s="27">
        <v>1205791.74379</v>
      </c>
      <c r="I115" s="27">
        <v>879368.4370700001</v>
      </c>
      <c r="J115" s="27">
        <v>899383.60600000003</v>
      </c>
      <c r="K115" s="27">
        <v>939947.46909000003</v>
      </c>
      <c r="L115" s="27">
        <v>997583.16263000015</v>
      </c>
      <c r="M115" s="27">
        <v>958756.90611999994</v>
      </c>
      <c r="N115" s="27">
        <v>1204355.3782900001</v>
      </c>
      <c r="O115" s="164">
        <v>1953240.66827</v>
      </c>
      <c r="P115" s="27">
        <v>12630965.142129999</v>
      </c>
    </row>
    <row r="116" spans="2:18" ht="12" customHeight="1" x14ac:dyDescent="0.2">
      <c r="B116" s="152" t="s">
        <v>175</v>
      </c>
      <c r="C116" s="152" t="s">
        <v>176</v>
      </c>
      <c r="D116" s="27">
        <v>-109.18727</v>
      </c>
      <c r="E116" s="27">
        <v>17704.556149999997</v>
      </c>
      <c r="F116" s="27">
        <v>15210.68175</v>
      </c>
      <c r="G116" s="27">
        <v>14560.893029999999</v>
      </c>
      <c r="H116" s="27">
        <v>15163.429390000001</v>
      </c>
      <c r="I116" s="27">
        <v>11073.301529999999</v>
      </c>
      <c r="J116" s="27">
        <v>11237.28484</v>
      </c>
      <c r="K116" s="27">
        <v>12398.68253</v>
      </c>
      <c r="L116" s="27">
        <v>11425.793679999999</v>
      </c>
      <c r="M116" s="27">
        <v>11131.910519999999</v>
      </c>
      <c r="N116" s="27">
        <v>14855.178400000001</v>
      </c>
      <c r="O116" s="164">
        <v>30275.967999999997</v>
      </c>
      <c r="P116" s="27">
        <v>164928.49255</v>
      </c>
    </row>
    <row r="117" spans="2:18" ht="12" customHeight="1" x14ac:dyDescent="0.2">
      <c r="B117" s="152" t="s">
        <v>177</v>
      </c>
      <c r="C117" s="152" t="s">
        <v>178</v>
      </c>
      <c r="D117" s="27">
        <v>25.052289999999999</v>
      </c>
      <c r="E117" s="27">
        <v>3529.2871099999998</v>
      </c>
      <c r="F117" s="27">
        <v>3958.4302799999996</v>
      </c>
      <c r="G117" s="27">
        <v>3583.4092999999998</v>
      </c>
      <c r="H117" s="27">
        <v>2463.7931400000002</v>
      </c>
      <c r="I117" s="27">
        <v>1339.9183</v>
      </c>
      <c r="J117" s="27">
        <v>1910.83536</v>
      </c>
      <c r="K117" s="27">
        <v>1672.4720300000001</v>
      </c>
      <c r="L117" s="27">
        <v>2236.7689999999998</v>
      </c>
      <c r="M117" s="27">
        <v>1726.1780100000001</v>
      </c>
      <c r="N117" s="27">
        <v>2411.6939299999999</v>
      </c>
      <c r="O117" s="164">
        <v>7164.5259900000001</v>
      </c>
      <c r="P117" s="27">
        <v>32022.364739999997</v>
      </c>
    </row>
    <row r="118" spans="2:18" ht="12" customHeight="1" x14ac:dyDescent="0.2">
      <c r="B118" s="152" t="s">
        <v>179</v>
      </c>
      <c r="C118" s="152" t="s">
        <v>180</v>
      </c>
      <c r="D118" s="27">
        <v>3003.2972300000001</v>
      </c>
      <c r="E118" s="27">
        <v>36007.526829999995</v>
      </c>
      <c r="F118" s="27">
        <v>46188.038760000003</v>
      </c>
      <c r="G118" s="27">
        <v>30760.505140000001</v>
      </c>
      <c r="H118" s="27">
        <v>37289.420429999998</v>
      </c>
      <c r="I118" s="27">
        <v>52633.783709999996</v>
      </c>
      <c r="J118" s="27">
        <v>65215.939080000004</v>
      </c>
      <c r="K118" s="27">
        <v>59640.9323</v>
      </c>
      <c r="L118" s="27">
        <v>65761.372940000001</v>
      </c>
      <c r="M118" s="27">
        <v>62508.362299999993</v>
      </c>
      <c r="N118" s="27">
        <v>76170.096810000003</v>
      </c>
      <c r="O118" s="164">
        <v>102493.35363000001</v>
      </c>
      <c r="P118" s="27">
        <v>637672.62915999989</v>
      </c>
      <c r="Q118" s="4"/>
      <c r="R118" s="4"/>
    </row>
    <row r="119" spans="2:18" ht="12" customHeight="1" x14ac:dyDescent="0.2">
      <c r="B119" s="152" t="s">
        <v>181</v>
      </c>
      <c r="C119" s="152" t="s">
        <v>182</v>
      </c>
      <c r="D119" s="27">
        <v>-550.197</v>
      </c>
      <c r="E119" s="27">
        <v>14454.513000000001</v>
      </c>
      <c r="F119" s="27">
        <v>22405.558000000001</v>
      </c>
      <c r="G119" s="27">
        <v>2426.9079999999999</v>
      </c>
      <c r="H119" s="27">
        <v>2474.5790000000002</v>
      </c>
      <c r="I119" s="27">
        <v>4522.4040000000005</v>
      </c>
      <c r="J119" s="27">
        <v>4412.933</v>
      </c>
      <c r="K119" s="27">
        <v>5480</v>
      </c>
      <c r="L119" s="27">
        <v>1063.731</v>
      </c>
      <c r="M119" s="27">
        <v>8905.357</v>
      </c>
      <c r="N119" s="27">
        <v>5817.2079999999996</v>
      </c>
      <c r="O119" s="164">
        <v>21055.90192</v>
      </c>
      <c r="P119" s="27">
        <v>92468.89592000001</v>
      </c>
      <c r="R119" s="4"/>
    </row>
    <row r="120" spans="2:18" ht="12" customHeight="1" x14ac:dyDescent="0.2">
      <c r="B120" s="152" t="s">
        <v>183</v>
      </c>
      <c r="C120" s="152" t="s">
        <v>184</v>
      </c>
      <c r="D120" s="27">
        <v>0</v>
      </c>
      <c r="E120" s="27">
        <v>5.2140000000000004</v>
      </c>
      <c r="F120" s="27">
        <v>4.3760000000000003</v>
      </c>
      <c r="G120" s="27">
        <v>55.603999999999999</v>
      </c>
      <c r="H120" s="27">
        <v>4.2220000000000004</v>
      </c>
      <c r="I120" s="27">
        <v>7.9480000000000004</v>
      </c>
      <c r="J120" s="27">
        <v>-51.234000000000002</v>
      </c>
      <c r="K120" s="27">
        <v>54.914000000000001</v>
      </c>
      <c r="L120" s="27">
        <v>3.6520000000000001</v>
      </c>
      <c r="M120" s="27">
        <v>-46.991999999999997</v>
      </c>
      <c r="N120" s="27">
        <v>3.7160000000000002</v>
      </c>
      <c r="O120" s="164">
        <v>8.1379999999999999</v>
      </c>
      <c r="P120" s="27">
        <v>49.558000000000014</v>
      </c>
      <c r="R120" s="4"/>
    </row>
    <row r="121" spans="2:18" ht="12" customHeight="1" x14ac:dyDescent="0.2">
      <c r="B121" s="152" t="s">
        <v>185</v>
      </c>
      <c r="C121" s="152" t="s">
        <v>186</v>
      </c>
      <c r="D121" s="27">
        <v>2</v>
      </c>
      <c r="E121" s="27">
        <v>5949.6989999999996</v>
      </c>
      <c r="F121" s="27">
        <v>23143.616999999998</v>
      </c>
      <c r="G121" s="27">
        <v>138578.951</v>
      </c>
      <c r="H121" s="27">
        <v>135060.85689999998</v>
      </c>
      <c r="I121" s="27">
        <v>89557.718999999997</v>
      </c>
      <c r="J121" s="27">
        <v>76995.489000000001</v>
      </c>
      <c r="K121" s="27">
        <v>82254.760999999999</v>
      </c>
      <c r="L121" s="27">
        <v>88075.513000000006</v>
      </c>
      <c r="M121" s="27">
        <v>108757.65300000001</v>
      </c>
      <c r="N121" s="27">
        <v>34058.788390000002</v>
      </c>
      <c r="O121" s="164">
        <v>40094.919000000002</v>
      </c>
      <c r="P121" s="27">
        <v>822529.96629000013</v>
      </c>
    </row>
    <row r="122" spans="2:18" ht="12" customHeight="1" x14ac:dyDescent="0.2">
      <c r="B122" s="152" t="s">
        <v>187</v>
      </c>
      <c r="C122" s="152" t="s">
        <v>188</v>
      </c>
      <c r="D122" s="27">
        <v>0</v>
      </c>
      <c r="E122" s="27">
        <v>0</v>
      </c>
      <c r="F122" s="27">
        <v>-2548.1869999999999</v>
      </c>
      <c r="G122" s="27">
        <v>52933.406000000003</v>
      </c>
      <c r="H122" s="27">
        <v>-1269.027</v>
      </c>
      <c r="I122" s="27">
        <v>501.44799999999998</v>
      </c>
      <c r="J122" s="27">
        <v>71824.198999999993</v>
      </c>
      <c r="K122" s="27">
        <v>0</v>
      </c>
      <c r="L122" s="27">
        <v>0</v>
      </c>
      <c r="M122" s="27">
        <v>69789.835000000006</v>
      </c>
      <c r="N122" s="27">
        <v>0</v>
      </c>
      <c r="O122" s="164">
        <v>41717.68</v>
      </c>
      <c r="P122" s="27">
        <v>232949.35399999999</v>
      </c>
    </row>
    <row r="123" spans="2:18" ht="12" customHeight="1" x14ac:dyDescent="0.2">
      <c r="B123" s="152" t="s">
        <v>189</v>
      </c>
      <c r="C123" s="196" t="s">
        <v>190</v>
      </c>
      <c r="D123" s="4">
        <v>-2307.7759999999998</v>
      </c>
      <c r="E123" s="27">
        <v>-7.5359999999999996</v>
      </c>
      <c r="F123" s="27">
        <v>4256.8230000000003</v>
      </c>
      <c r="G123" s="27">
        <v>58618.983</v>
      </c>
      <c r="H123" s="27">
        <v>-146.15058999999999</v>
      </c>
      <c r="I123" s="27">
        <v>67.887</v>
      </c>
      <c r="J123" s="27">
        <v>55564.874000000003</v>
      </c>
      <c r="K123" s="27">
        <v>-469.53840000000002</v>
      </c>
      <c r="L123" s="27">
        <v>188.16502</v>
      </c>
      <c r="M123" s="27">
        <v>45949.381999999998</v>
      </c>
      <c r="N123" s="27">
        <v>-14.177569999999999</v>
      </c>
      <c r="O123" s="164">
        <v>41770.545999999995</v>
      </c>
      <c r="P123" s="27">
        <v>203471.48146000001</v>
      </c>
    </row>
    <row r="124" spans="2:18" ht="12" customHeight="1" x14ac:dyDescent="0.2">
      <c r="B124" s="152" t="s">
        <v>191</v>
      </c>
      <c r="C124" s="152" t="s">
        <v>192</v>
      </c>
      <c r="D124" s="27">
        <v>8940.9680000000008</v>
      </c>
      <c r="E124" s="27">
        <v>540.37699999999995</v>
      </c>
      <c r="F124" s="27">
        <v>-367.41300000000001</v>
      </c>
      <c r="G124" s="27">
        <v>53732.341999999997</v>
      </c>
      <c r="H124" s="27">
        <v>129.35499999999999</v>
      </c>
      <c r="I124" s="27">
        <v>75.290999999999997</v>
      </c>
      <c r="J124" s="27">
        <v>42906.091</v>
      </c>
      <c r="K124" s="27">
        <v>-18.529</v>
      </c>
      <c r="L124" s="27">
        <v>6043.5150000000003</v>
      </c>
      <c r="M124" s="27">
        <v>38382.114000000001</v>
      </c>
      <c r="N124" s="27">
        <v>3505.0149999999999</v>
      </c>
      <c r="O124" s="164">
        <v>119106.89599999999</v>
      </c>
      <c r="P124" s="27">
        <v>272976.022</v>
      </c>
    </row>
    <row r="125" spans="2:18" ht="12" customHeight="1" x14ac:dyDescent="0.2">
      <c r="B125" s="152" t="s">
        <v>193</v>
      </c>
      <c r="C125" s="152" t="s">
        <v>194</v>
      </c>
      <c r="D125" s="27">
        <v>-51286.763050000001</v>
      </c>
      <c r="E125" s="27">
        <v>73632.206420000002</v>
      </c>
      <c r="F125" s="27">
        <v>46565.283090000004</v>
      </c>
      <c r="G125" s="27">
        <v>267937.89788</v>
      </c>
      <c r="H125" s="27">
        <v>39100.288050000003</v>
      </c>
      <c r="I125" s="27">
        <v>42823.855779999998</v>
      </c>
      <c r="J125" s="27">
        <v>389902.07647000003</v>
      </c>
      <c r="K125" s="27">
        <v>8143.8467899999996</v>
      </c>
      <c r="L125" s="27">
        <v>104890.73614000001</v>
      </c>
      <c r="M125" s="27">
        <v>233714.60665</v>
      </c>
      <c r="N125" s="27">
        <v>-7575.456259999999</v>
      </c>
      <c r="O125" s="164">
        <v>415046.68528000003</v>
      </c>
      <c r="P125" s="27">
        <v>1562895.2632400002</v>
      </c>
    </row>
    <row r="126" spans="2:18" ht="12" customHeight="1" x14ac:dyDescent="0.2">
      <c r="B126" s="152" t="s">
        <v>195</v>
      </c>
      <c r="C126" s="152" t="s">
        <v>196</v>
      </c>
      <c r="D126" s="27">
        <v>5.3440000000000003</v>
      </c>
      <c r="E126" s="27">
        <v>10.151999999999999</v>
      </c>
      <c r="F126" s="27">
        <v>22.893999999999998</v>
      </c>
      <c r="G126" s="27">
        <v>20.579000000000001</v>
      </c>
      <c r="H126" s="27">
        <v>11.757</v>
      </c>
      <c r="I126" s="27">
        <v>20.914999999999999</v>
      </c>
      <c r="J126" s="27">
        <v>27.504000000000001</v>
      </c>
      <c r="K126" s="27">
        <v>13.171999999999997</v>
      </c>
      <c r="L126" s="27">
        <v>42.524140000000003</v>
      </c>
      <c r="M126" s="27">
        <v>22.436</v>
      </c>
      <c r="N126" s="27">
        <v>17.79815</v>
      </c>
      <c r="O126" s="164">
        <v>31.229240000000001</v>
      </c>
      <c r="P126" s="27">
        <v>246.30453</v>
      </c>
    </row>
    <row r="127" spans="2:18" ht="12" customHeight="1" x14ac:dyDescent="0.2">
      <c r="B127" s="152" t="s">
        <v>197</v>
      </c>
      <c r="C127" s="152" t="s">
        <v>198</v>
      </c>
      <c r="D127" s="27">
        <v>2.6640000000000001</v>
      </c>
      <c r="E127" s="27">
        <v>1527.758</v>
      </c>
      <c r="F127" s="27">
        <v>1268.202</v>
      </c>
      <c r="G127" s="27">
        <v>1338.827</v>
      </c>
      <c r="H127" s="27">
        <v>1328.3117300000001</v>
      </c>
      <c r="I127" s="244">
        <v>1753.3789999999999</v>
      </c>
      <c r="J127" s="27">
        <v>1757.3689999999999</v>
      </c>
      <c r="K127" s="27">
        <v>2233.4470000000001</v>
      </c>
      <c r="L127" s="27">
        <v>1607.01585</v>
      </c>
      <c r="M127" s="27">
        <v>2286.1080000000002</v>
      </c>
      <c r="N127" s="27">
        <v>1602.59619</v>
      </c>
      <c r="O127" s="164">
        <v>3529.2148999999999</v>
      </c>
      <c r="P127" s="27">
        <v>20234.892669999997</v>
      </c>
    </row>
    <row r="128" spans="2:18" ht="12" customHeight="1" x14ac:dyDescent="0.2">
      <c r="B128" s="152" t="s">
        <v>199</v>
      </c>
      <c r="C128" s="152" t="s">
        <v>200</v>
      </c>
      <c r="D128" s="27">
        <v>3</v>
      </c>
      <c r="E128" s="27">
        <v>1172.7819999999999</v>
      </c>
      <c r="F128" s="244">
        <v>2176.0697500000001</v>
      </c>
      <c r="G128" s="244">
        <v>3324.9059999999999</v>
      </c>
      <c r="H128" s="244">
        <v>2683.0526300000001</v>
      </c>
      <c r="I128" s="244">
        <v>13226.904</v>
      </c>
      <c r="J128" s="244">
        <v>601.87199999999996</v>
      </c>
      <c r="K128" s="244">
        <v>544.34100000000001</v>
      </c>
      <c r="L128" s="244">
        <v>-2619.3027499999998</v>
      </c>
      <c r="M128" s="244">
        <v>2901.665</v>
      </c>
      <c r="N128" s="244">
        <v>3644.3265799999999</v>
      </c>
      <c r="O128" s="244">
        <v>2240.1294499999999</v>
      </c>
      <c r="P128" s="244">
        <v>29899.74566</v>
      </c>
    </row>
    <row r="129" spans="2:17" ht="12" customHeight="1" x14ac:dyDescent="0.2">
      <c r="B129" t="s">
        <v>201</v>
      </c>
      <c r="C129" s="152" t="s">
        <v>202</v>
      </c>
      <c r="D129" s="4">
        <v>0</v>
      </c>
      <c r="E129" s="244">
        <v>21231.99</v>
      </c>
      <c r="F129" s="244">
        <v>37319.29</v>
      </c>
      <c r="G129" s="244">
        <v>45393.42</v>
      </c>
      <c r="H129" s="244">
        <v>59571.38</v>
      </c>
      <c r="I129" s="244">
        <v>63226.62</v>
      </c>
      <c r="J129" s="244">
        <v>82126.22</v>
      </c>
      <c r="K129" s="244">
        <v>94429.08</v>
      </c>
      <c r="L129" s="244">
        <v>83252.472999999998</v>
      </c>
      <c r="M129" s="244">
        <v>76334.096999999994</v>
      </c>
      <c r="N129" s="244">
        <v>87268.56783</v>
      </c>
      <c r="O129" s="244">
        <v>149663.37943</v>
      </c>
      <c r="P129" s="244">
        <v>799816.51725999988</v>
      </c>
    </row>
    <row r="130" spans="2:17" ht="12" customHeight="1" thickBot="1" x14ac:dyDescent="0.25">
      <c r="B130" s="166" t="s">
        <v>203</v>
      </c>
      <c r="C130" s="166" t="s">
        <v>204</v>
      </c>
      <c r="D130" s="202">
        <v>0</v>
      </c>
      <c r="E130" s="241">
        <v>60444.978000000003</v>
      </c>
      <c r="F130" s="241">
        <v>68174.489000000001</v>
      </c>
      <c r="G130" s="241">
        <v>58879.955000000002</v>
      </c>
      <c r="H130" s="241">
        <v>56461.087</v>
      </c>
      <c r="I130" s="241">
        <v>49466.347999999998</v>
      </c>
      <c r="J130" s="241">
        <v>52430.017999999996</v>
      </c>
      <c r="K130" s="241">
        <v>49824.614999999998</v>
      </c>
      <c r="L130" s="241">
        <v>50169.688000000002</v>
      </c>
      <c r="M130" s="241">
        <v>47645.644</v>
      </c>
      <c r="N130" s="241">
        <v>56697.385000000002</v>
      </c>
      <c r="O130" s="241">
        <v>136210.837</v>
      </c>
      <c r="P130" s="241">
        <v>686405.04399999999</v>
      </c>
    </row>
    <row r="131" spans="2:17" ht="12" thickBot="1" x14ac:dyDescent="0.25">
      <c r="B131" s="166"/>
      <c r="C131" s="166"/>
      <c r="D131" s="202"/>
      <c r="E131" s="202"/>
      <c r="F131" s="202"/>
      <c r="G131" s="202"/>
      <c r="H131" s="202"/>
      <c r="I131" s="202"/>
      <c r="J131" s="202"/>
      <c r="K131" s="202"/>
      <c r="L131" s="202"/>
      <c r="M131" s="202"/>
      <c r="N131" s="202"/>
      <c r="O131" s="202"/>
      <c r="P131" s="202"/>
    </row>
    <row r="132" spans="2:17" s="5" customFormat="1" x14ac:dyDescent="0.2">
      <c r="B132" s="180" t="s">
        <v>205</v>
      </c>
      <c r="C132" s="180" t="s">
        <v>206</v>
      </c>
      <c r="D132" s="189">
        <v>14193.337</v>
      </c>
      <c r="E132" s="189">
        <v>211666.33100000001</v>
      </c>
      <c r="F132" s="189">
        <v>234230.48499999999</v>
      </c>
      <c r="G132" s="189">
        <v>220073.75899999999</v>
      </c>
      <c r="H132" s="189">
        <v>221912.04628000001</v>
      </c>
      <c r="I132" s="189">
        <v>210552.55225000001</v>
      </c>
      <c r="J132" s="189">
        <v>218180.25700000001</v>
      </c>
      <c r="K132" s="189">
        <v>197659.33936000001</v>
      </c>
      <c r="L132" s="189">
        <v>279658.03774</v>
      </c>
      <c r="M132" s="189">
        <v>185690.79940000002</v>
      </c>
      <c r="N132" s="189">
        <v>203747.90039</v>
      </c>
      <c r="O132" s="190">
        <v>503425.85888999997</v>
      </c>
      <c r="P132" s="189">
        <v>2700990.7033100002</v>
      </c>
      <c r="Q132" s="1"/>
    </row>
    <row r="133" spans="2:17" ht="12" customHeight="1" x14ac:dyDescent="0.2">
      <c r="B133" s="152" t="s">
        <v>297</v>
      </c>
      <c r="C133" s="152" t="s">
        <v>298</v>
      </c>
      <c r="D133" s="27">
        <v>0</v>
      </c>
      <c r="E133" s="27">
        <v>0</v>
      </c>
      <c r="F133" s="27">
        <v>0</v>
      </c>
      <c r="G133" s="27">
        <v>0</v>
      </c>
      <c r="H133" s="27">
        <v>0</v>
      </c>
      <c r="I133" s="27">
        <v>0</v>
      </c>
      <c r="J133" s="27">
        <v>0</v>
      </c>
      <c r="K133" s="27">
        <v>0.442</v>
      </c>
      <c r="L133" s="27">
        <v>0</v>
      </c>
      <c r="M133" s="27">
        <v>0</v>
      </c>
      <c r="N133" s="27">
        <v>-19.885060000000003</v>
      </c>
      <c r="O133" s="164">
        <v>19.885060000000003</v>
      </c>
      <c r="P133" s="27">
        <v>0.44200000000000017</v>
      </c>
    </row>
    <row r="134" spans="2:17" ht="12" customHeight="1" x14ac:dyDescent="0.2">
      <c r="B134" s="152" t="s">
        <v>207</v>
      </c>
      <c r="C134" s="152" t="s">
        <v>208</v>
      </c>
      <c r="D134" s="27">
        <v>8359.5419999999995</v>
      </c>
      <c r="E134" s="27">
        <v>11742.259</v>
      </c>
      <c r="F134" s="27">
        <v>34646.025000000001</v>
      </c>
      <c r="G134" s="27">
        <v>23347.15</v>
      </c>
      <c r="H134" s="27">
        <v>15798.47559</v>
      </c>
      <c r="I134" s="27">
        <v>7302.8728099999998</v>
      </c>
      <c r="J134" s="27">
        <v>22465.670999999998</v>
      </c>
      <c r="K134" s="27">
        <v>5386.5219999999999</v>
      </c>
      <c r="L134" s="27">
        <v>38643.59532</v>
      </c>
      <c r="M134" s="27">
        <v>11425.5754</v>
      </c>
      <c r="N134" s="27">
        <v>13878.09181</v>
      </c>
      <c r="O134" s="164">
        <v>50620.604850000003</v>
      </c>
      <c r="P134" s="27">
        <v>243616.38478000002</v>
      </c>
    </row>
    <row r="135" spans="2:17" ht="12" customHeight="1" x14ac:dyDescent="0.2">
      <c r="B135" s="152" t="s">
        <v>209</v>
      </c>
      <c r="C135" s="152" t="s">
        <v>210</v>
      </c>
      <c r="D135" s="27">
        <v>0</v>
      </c>
      <c r="E135" s="27">
        <v>14849.931</v>
      </c>
      <c r="F135" s="27">
        <v>14805.047</v>
      </c>
      <c r="G135" s="27">
        <v>13878.965</v>
      </c>
      <c r="H135" s="27">
        <v>16363.522999999999</v>
      </c>
      <c r="I135" s="27">
        <v>17233.75</v>
      </c>
      <c r="J135" s="27">
        <v>17615.161</v>
      </c>
      <c r="K135" s="27">
        <v>17996.021000000001</v>
      </c>
      <c r="L135" s="27">
        <v>16718.963</v>
      </c>
      <c r="M135" s="27">
        <v>17136.885999999999</v>
      </c>
      <c r="N135" s="27">
        <v>17029.904999999999</v>
      </c>
      <c r="O135" s="164">
        <v>34273.413</v>
      </c>
      <c r="P135" s="27">
        <v>197901.56500000003</v>
      </c>
    </row>
    <row r="136" spans="2:17" ht="12" customHeight="1" x14ac:dyDescent="0.2">
      <c r="B136" s="152" t="s">
        <v>211</v>
      </c>
      <c r="C136" s="152" t="s">
        <v>212</v>
      </c>
      <c r="D136" s="27">
        <v>186.14099999999999</v>
      </c>
      <c r="E136" s="27">
        <v>40014.870000000003</v>
      </c>
      <c r="F136" s="27">
        <v>39249.186000000002</v>
      </c>
      <c r="G136" s="27">
        <v>40746.754999999997</v>
      </c>
      <c r="H136" s="27">
        <v>38096.358690000001</v>
      </c>
      <c r="I136" s="27">
        <v>32864.320440000003</v>
      </c>
      <c r="J136" s="27">
        <v>48965.023999999998</v>
      </c>
      <c r="K136" s="27">
        <v>37912.291360000003</v>
      </c>
      <c r="L136" s="27">
        <v>39331.174129999999</v>
      </c>
      <c r="M136" s="27">
        <v>37182.978000000003</v>
      </c>
      <c r="N136" s="27">
        <v>41238.018309999999</v>
      </c>
      <c r="O136" s="164">
        <v>79202.433439999993</v>
      </c>
      <c r="P136" s="27">
        <v>474989.55037000001</v>
      </c>
    </row>
    <row r="137" spans="2:17" ht="12" customHeight="1" x14ac:dyDescent="0.2">
      <c r="B137" s="152" t="s">
        <v>213</v>
      </c>
      <c r="C137" s="152" t="s">
        <v>214</v>
      </c>
      <c r="D137" s="27">
        <v>554.375</v>
      </c>
      <c r="E137" s="27">
        <v>54508.86</v>
      </c>
      <c r="F137" s="27">
        <v>49175.222000000002</v>
      </c>
      <c r="G137" s="27">
        <v>49076.383999999998</v>
      </c>
      <c r="H137" s="27">
        <v>58392.065000000002</v>
      </c>
      <c r="I137" s="27">
        <v>43292.945</v>
      </c>
      <c r="J137" s="27">
        <v>35353.546000000002</v>
      </c>
      <c r="K137" s="27">
        <v>41191.050000000003</v>
      </c>
      <c r="L137" s="27">
        <v>63003.739000000001</v>
      </c>
      <c r="M137" s="27">
        <v>26365.121999999999</v>
      </c>
      <c r="N137" s="27">
        <v>31617.012999999999</v>
      </c>
      <c r="O137" s="164">
        <v>122667.692</v>
      </c>
      <c r="P137" s="27">
        <v>575198.01299999992</v>
      </c>
    </row>
    <row r="138" spans="2:17" ht="12" customHeight="1" x14ac:dyDescent="0.2">
      <c r="B138" s="152" t="s">
        <v>215</v>
      </c>
      <c r="C138" s="152" t="s">
        <v>216</v>
      </c>
      <c r="D138" s="27">
        <v>5093.2790000000005</v>
      </c>
      <c r="E138" s="27">
        <v>90009.536999999997</v>
      </c>
      <c r="F138" s="27">
        <v>74681.133000000002</v>
      </c>
      <c r="G138" s="27">
        <v>92298.178</v>
      </c>
      <c r="H138" s="27">
        <v>92630.803</v>
      </c>
      <c r="I138" s="27">
        <v>109173.444</v>
      </c>
      <c r="J138" s="27">
        <v>93188.438999999998</v>
      </c>
      <c r="K138" s="27">
        <v>94428.732999999993</v>
      </c>
      <c r="L138" s="27">
        <v>100871.60529000001</v>
      </c>
      <c r="M138" s="27">
        <v>92969.785999999993</v>
      </c>
      <c r="N138" s="27">
        <v>99322.915330000003</v>
      </c>
      <c r="O138" s="164">
        <v>215264.26454000003</v>
      </c>
      <c r="P138" s="27">
        <v>1159932.1171599999</v>
      </c>
    </row>
    <row r="139" spans="2:17" ht="12" customHeight="1" x14ac:dyDescent="0.2">
      <c r="B139" s="152" t="s">
        <v>217</v>
      </c>
      <c r="C139" s="152" t="s">
        <v>218</v>
      </c>
      <c r="D139" s="4">
        <v>0</v>
      </c>
      <c r="E139" s="244">
        <v>0</v>
      </c>
      <c r="F139" s="244">
        <v>20909.632000000001</v>
      </c>
      <c r="G139" s="244">
        <v>0</v>
      </c>
      <c r="H139" s="244">
        <v>-9.7240000000000002</v>
      </c>
      <c r="I139" s="244">
        <v>0</v>
      </c>
      <c r="J139" s="244">
        <v>0</v>
      </c>
      <c r="K139" s="244">
        <v>0</v>
      </c>
      <c r="L139" s="244">
        <v>20429.722000000002</v>
      </c>
      <c r="M139" s="244">
        <v>0</v>
      </c>
      <c r="N139" s="244">
        <v>0</v>
      </c>
      <c r="O139" s="244">
        <v>0</v>
      </c>
      <c r="P139" s="244">
        <v>41329.630000000005</v>
      </c>
    </row>
    <row r="140" spans="2:17" ht="12" customHeight="1" thickBot="1" x14ac:dyDescent="0.25">
      <c r="B140" s="166" t="s">
        <v>219</v>
      </c>
      <c r="C140" s="166" t="s">
        <v>220</v>
      </c>
      <c r="D140" s="202">
        <v>0</v>
      </c>
      <c r="E140" s="241">
        <v>540.87400000000002</v>
      </c>
      <c r="F140" s="241">
        <v>764.24</v>
      </c>
      <c r="G140" s="241">
        <v>726.327</v>
      </c>
      <c r="H140" s="241">
        <v>640.54499999999996</v>
      </c>
      <c r="I140" s="241">
        <v>685.22</v>
      </c>
      <c r="J140" s="241">
        <v>592.41600000000005</v>
      </c>
      <c r="K140" s="241">
        <v>744.28</v>
      </c>
      <c r="L140" s="241">
        <v>659.23900000000003</v>
      </c>
      <c r="M140" s="241">
        <v>610.452</v>
      </c>
      <c r="N140" s="241">
        <v>681.84199999999998</v>
      </c>
      <c r="O140" s="241">
        <v>1377.566</v>
      </c>
      <c r="P140" s="241">
        <v>8023.0009999999993</v>
      </c>
    </row>
    <row r="141" spans="2:17" ht="12" thickBot="1" x14ac:dyDescent="0.25">
      <c r="B141" s="166"/>
      <c r="C141" s="166"/>
      <c r="D141" s="202"/>
      <c r="E141" s="202"/>
      <c r="F141" s="202"/>
      <c r="G141" s="202"/>
      <c r="H141" s="202"/>
      <c r="I141" s="202"/>
      <c r="J141" s="202"/>
      <c r="K141" s="202"/>
      <c r="L141" s="202"/>
      <c r="M141" s="202"/>
      <c r="N141" s="202"/>
      <c r="O141" s="202"/>
      <c r="P141" s="202"/>
    </row>
    <row r="142" spans="2:17" s="5" customFormat="1" x14ac:dyDescent="0.2">
      <c r="B142" s="174" t="s">
        <v>65</v>
      </c>
      <c r="C142" s="174" t="s">
        <v>221</v>
      </c>
      <c r="D142" s="189">
        <v>727106.27635000006</v>
      </c>
      <c r="E142" s="189">
        <v>1080047.92763</v>
      </c>
      <c r="F142" s="189">
        <v>1276233.3741300001</v>
      </c>
      <c r="G142" s="189">
        <v>1127269.682</v>
      </c>
      <c r="H142" s="189">
        <v>1809303.1078699999</v>
      </c>
      <c r="I142" s="189">
        <v>1363992.34372</v>
      </c>
      <c r="J142" s="189">
        <v>1103435.57146</v>
      </c>
      <c r="K142" s="189">
        <v>1061211.8047400001</v>
      </c>
      <c r="L142" s="189">
        <v>1012001.03305</v>
      </c>
      <c r="M142" s="189">
        <v>1222513.8478599999</v>
      </c>
      <c r="N142" s="189">
        <v>1183472.3120299999</v>
      </c>
      <c r="O142" s="190">
        <v>1655956.4368300003</v>
      </c>
      <c r="P142" s="189">
        <v>14622543.717670001</v>
      </c>
      <c r="Q142" s="1"/>
    </row>
    <row r="143" spans="2:17" ht="12" customHeight="1" x14ac:dyDescent="0.2">
      <c r="B143" s="152" t="s">
        <v>222</v>
      </c>
      <c r="C143" s="152" t="s">
        <v>223</v>
      </c>
      <c r="D143" s="27">
        <v>-10141.148039999998</v>
      </c>
      <c r="E143" s="27">
        <v>209909.21194000001</v>
      </c>
      <c r="F143" s="27">
        <v>232639.27069999999</v>
      </c>
      <c r="G143" s="27">
        <v>287552.16108999995</v>
      </c>
      <c r="H143" s="27">
        <v>309653.59570000001</v>
      </c>
      <c r="I143" s="27">
        <v>312578.31812999997</v>
      </c>
      <c r="J143" s="27">
        <v>317840.47335000004</v>
      </c>
      <c r="K143" s="27">
        <v>280621.77801999997</v>
      </c>
      <c r="L143" s="27">
        <v>280180.08014999999</v>
      </c>
      <c r="M143" s="27">
        <v>321912.05180999998</v>
      </c>
      <c r="N143" s="27">
        <v>276371.93024999998</v>
      </c>
      <c r="O143" s="164">
        <v>652778.31523000007</v>
      </c>
      <c r="P143" s="27">
        <v>3471896.0383299999</v>
      </c>
    </row>
    <row r="144" spans="2:17" ht="12" customHeight="1" x14ac:dyDescent="0.2">
      <c r="B144" s="152" t="s">
        <v>224</v>
      </c>
      <c r="C144" s="152" t="s">
        <v>225</v>
      </c>
      <c r="D144" s="27">
        <v>-11713.629379999998</v>
      </c>
      <c r="E144" s="27">
        <v>56674.069349999998</v>
      </c>
      <c r="F144" s="27">
        <v>69825.852339999998</v>
      </c>
      <c r="G144" s="27">
        <v>86710.070749999999</v>
      </c>
      <c r="H144" s="27">
        <v>105933.55288</v>
      </c>
      <c r="I144" s="27">
        <v>89882.727319999991</v>
      </c>
      <c r="J144" s="27">
        <v>101669.36992</v>
      </c>
      <c r="K144" s="27">
        <v>94093.148229999992</v>
      </c>
      <c r="L144" s="27">
        <v>99402.304309999992</v>
      </c>
      <c r="M144" s="27">
        <v>100598.21262000001</v>
      </c>
      <c r="N144" s="27">
        <v>86942.355589999992</v>
      </c>
      <c r="O144" s="164">
        <v>271240.02368000004</v>
      </c>
      <c r="P144" s="27">
        <v>1151258.05761</v>
      </c>
    </row>
    <row r="145" spans="2:16" ht="12" customHeight="1" x14ac:dyDescent="0.2">
      <c r="B145" s="152" t="s">
        <v>226</v>
      </c>
      <c r="C145" s="152" t="s">
        <v>227</v>
      </c>
      <c r="D145" s="27">
        <v>1090.7593899999999</v>
      </c>
      <c r="E145" s="27">
        <v>107080.41957</v>
      </c>
      <c r="F145" s="27">
        <v>109096.2159</v>
      </c>
      <c r="G145" s="27">
        <v>142900.35816</v>
      </c>
      <c r="H145" s="27">
        <v>136153.89473</v>
      </c>
      <c r="I145" s="27">
        <v>150932.87216999999</v>
      </c>
      <c r="J145" s="27">
        <v>137115.01213000002</v>
      </c>
      <c r="K145" s="27">
        <v>116362.47560999999</v>
      </c>
      <c r="L145" s="27">
        <v>111985.23126999999</v>
      </c>
      <c r="M145" s="27">
        <v>158891.40355000002</v>
      </c>
      <c r="N145" s="27">
        <v>121609.71699999999</v>
      </c>
      <c r="O145" s="164">
        <v>250252.47800999996</v>
      </c>
      <c r="P145" s="27">
        <v>1543470.8374899998</v>
      </c>
    </row>
    <row r="146" spans="2:16" ht="12" customHeight="1" x14ac:dyDescent="0.2">
      <c r="B146" s="152" t="s">
        <v>228</v>
      </c>
      <c r="C146" s="152" t="s">
        <v>229</v>
      </c>
      <c r="D146" s="27">
        <v>481.72194999999999</v>
      </c>
      <c r="E146" s="27">
        <v>46154.723020000005</v>
      </c>
      <c r="F146" s="27">
        <v>53717.20246</v>
      </c>
      <c r="G146" s="27">
        <v>57941.732179999999</v>
      </c>
      <c r="H146" s="27">
        <v>67564.137839999996</v>
      </c>
      <c r="I146" s="27">
        <v>71762.718640000006</v>
      </c>
      <c r="J146" s="27">
        <v>79055.02115</v>
      </c>
      <c r="K146" s="27">
        <v>70166.154179999998</v>
      </c>
      <c r="L146" s="27">
        <v>68792.544569999998</v>
      </c>
      <c r="M146" s="27">
        <v>62427.356640000005</v>
      </c>
      <c r="N146" s="27">
        <v>67819.857660000009</v>
      </c>
      <c r="O146" s="164">
        <v>131285.81354</v>
      </c>
      <c r="P146" s="27">
        <v>777168.98383000004</v>
      </c>
    </row>
    <row r="147" spans="2:16" ht="12" customHeight="1" x14ac:dyDescent="0.2">
      <c r="B147" s="152" t="s">
        <v>299</v>
      </c>
      <c r="C147" s="163" t="s">
        <v>300</v>
      </c>
      <c r="D147" s="65">
        <v>0</v>
      </c>
      <c r="E147" s="65">
        <v>0</v>
      </c>
      <c r="F147" s="65">
        <v>0</v>
      </c>
      <c r="G147" s="65">
        <v>0</v>
      </c>
      <c r="H147" s="65">
        <v>2.0102500000000001</v>
      </c>
      <c r="I147" s="65">
        <v>0</v>
      </c>
      <c r="J147" s="65">
        <v>1.0701500000000002</v>
      </c>
      <c r="K147" s="65">
        <v>0</v>
      </c>
      <c r="L147" s="65">
        <v>0</v>
      </c>
      <c r="M147" s="65">
        <v>-4.9210000000000003</v>
      </c>
      <c r="N147" s="65">
        <v>0</v>
      </c>
      <c r="O147" s="165">
        <v>0</v>
      </c>
      <c r="P147" s="65">
        <v>-1.8406000000000002</v>
      </c>
    </row>
    <row r="148" spans="2:16" ht="12" customHeight="1" x14ac:dyDescent="0.2">
      <c r="B148" s="152" t="s">
        <v>230</v>
      </c>
      <c r="C148" s="152" t="s">
        <v>231</v>
      </c>
      <c r="D148" s="27">
        <v>658483.01713000005</v>
      </c>
      <c r="E148" s="27">
        <v>510890.54847000004</v>
      </c>
      <c r="F148" s="27">
        <v>732473.9394400001</v>
      </c>
      <c r="G148" s="27">
        <v>431312.94176999998</v>
      </c>
      <c r="H148" s="27">
        <v>940946.15388</v>
      </c>
      <c r="I148" s="27">
        <v>685665.49265000003</v>
      </c>
      <c r="J148" s="27">
        <v>507352.21389999997</v>
      </c>
      <c r="K148" s="27">
        <v>532939.60167</v>
      </c>
      <c r="L148" s="27">
        <v>471169.80226999999</v>
      </c>
      <c r="M148" s="27">
        <v>569968.64891999995</v>
      </c>
      <c r="N148" s="27">
        <v>581977.8049600001</v>
      </c>
      <c r="O148" s="164">
        <v>599677.07314999995</v>
      </c>
      <c r="P148" s="27">
        <v>7222857.2382099992</v>
      </c>
    </row>
    <row r="149" spans="2:16" ht="12" customHeight="1" x14ac:dyDescent="0.2">
      <c r="B149" s="152" t="s">
        <v>232</v>
      </c>
      <c r="C149" s="152" t="s">
        <v>233</v>
      </c>
      <c r="D149" s="27">
        <v>5.125</v>
      </c>
      <c r="E149" s="27">
        <v>-3.22464</v>
      </c>
      <c r="F149" s="27">
        <v>-39484.978929999997</v>
      </c>
      <c r="G149" s="27">
        <v>-2.0168399999999997</v>
      </c>
      <c r="H149" s="27">
        <v>30598.199789999999</v>
      </c>
      <c r="I149" s="27">
        <v>-6.2837200000000006</v>
      </c>
      <c r="J149" s="27">
        <v>0</v>
      </c>
      <c r="K149" s="27">
        <v>-1.889</v>
      </c>
      <c r="L149" s="27">
        <v>-16322.050130000001</v>
      </c>
      <c r="M149" s="27">
        <v>-82.346149999999994</v>
      </c>
      <c r="N149" s="27">
        <v>-49896.194499999998</v>
      </c>
      <c r="O149" s="164">
        <v>-38323.56061</v>
      </c>
      <c r="P149" s="27">
        <v>-113519.21973</v>
      </c>
    </row>
    <row r="150" spans="2:16" ht="12" customHeight="1" x14ac:dyDescent="0.2">
      <c r="B150" s="152" t="s">
        <v>234</v>
      </c>
      <c r="C150" s="152" t="s">
        <v>235</v>
      </c>
      <c r="D150" s="27">
        <v>658488.14213000005</v>
      </c>
      <c r="E150" s="27">
        <v>510887.32383000001</v>
      </c>
      <c r="F150" s="27">
        <v>692988.96051</v>
      </c>
      <c r="G150" s="27">
        <v>431310.92492999998</v>
      </c>
      <c r="H150" s="27">
        <v>971544.35366999998</v>
      </c>
      <c r="I150" s="27">
        <v>685659.20892999996</v>
      </c>
      <c r="J150" s="27">
        <v>507352.21389999997</v>
      </c>
      <c r="K150" s="27">
        <v>532937.71267000004</v>
      </c>
      <c r="L150" s="27">
        <v>454847.75214</v>
      </c>
      <c r="M150" s="27">
        <v>569886.30276999995</v>
      </c>
      <c r="N150" s="27">
        <v>532081.61046</v>
      </c>
      <c r="O150" s="164">
        <v>561353.51253999991</v>
      </c>
      <c r="P150" s="27">
        <v>7109338.0184799992</v>
      </c>
    </row>
    <row r="151" spans="2:16" ht="12" customHeight="1" x14ac:dyDescent="0.2">
      <c r="B151" s="152"/>
      <c r="C151" s="155" t="s">
        <v>84</v>
      </c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164"/>
      <c r="P151" s="27"/>
    </row>
    <row r="152" spans="2:16" ht="12" customHeight="1" x14ac:dyDescent="0.2">
      <c r="B152" s="152"/>
      <c r="C152" s="220" t="s">
        <v>236</v>
      </c>
      <c r="D152" s="27">
        <v>617173.27819715464</v>
      </c>
      <c r="E152" s="27">
        <v>475562.62458058924</v>
      </c>
      <c r="F152" s="27">
        <v>661881.64237618924</v>
      </c>
      <c r="G152" s="27">
        <v>425650.20090491162</v>
      </c>
      <c r="H152" s="27">
        <v>931354.90420877957</v>
      </c>
      <c r="I152" s="27">
        <v>675608.87169541197</v>
      </c>
      <c r="J152" s="27">
        <v>492628.22073026368</v>
      </c>
      <c r="K152" s="27">
        <v>494674.99685564847</v>
      </c>
      <c r="L152" s="27">
        <v>373579.73010364664</v>
      </c>
      <c r="M152" s="27">
        <v>528058.5681469522</v>
      </c>
      <c r="N152" s="27">
        <v>512065.46341683803</v>
      </c>
      <c r="O152" s="164">
        <v>547400.62219212658</v>
      </c>
      <c r="P152" s="27">
        <v>6735639.1234085113</v>
      </c>
    </row>
    <row r="153" spans="2:16" ht="12" customHeight="1" x14ac:dyDescent="0.2">
      <c r="B153" s="152"/>
      <c r="C153" s="220" t="s">
        <v>237</v>
      </c>
      <c r="D153" s="27">
        <v>3617.2994037457875</v>
      </c>
      <c r="E153" s="27">
        <v>2597.3356656278252</v>
      </c>
      <c r="F153" s="27">
        <v>2176.1023076036636</v>
      </c>
      <c r="G153" s="27">
        <v>2831.4989306933107</v>
      </c>
      <c r="H153" s="27">
        <v>2109.0881665317584</v>
      </c>
      <c r="I153" s="27">
        <v>3035.9625033813668</v>
      </c>
      <c r="J153" s="27">
        <v>3202.9035090977914</v>
      </c>
      <c r="K153" s="27">
        <v>2684.6970578041837</v>
      </c>
      <c r="L153" s="27">
        <v>4283.8766667387736</v>
      </c>
      <c r="M153" s="27">
        <v>2571.6237614863803</v>
      </c>
      <c r="N153" s="27">
        <v>3485.7655234774206</v>
      </c>
      <c r="O153" s="164">
        <v>2752.0333554313511</v>
      </c>
      <c r="P153" s="27">
        <v>35348.186851619612</v>
      </c>
    </row>
    <row r="154" spans="2:16" ht="12" customHeight="1" x14ac:dyDescent="0.2">
      <c r="B154" s="152"/>
      <c r="C154" s="221" t="s">
        <v>238</v>
      </c>
      <c r="D154" s="65">
        <v>37697.564529099633</v>
      </c>
      <c r="E154" s="65">
        <v>32727.363583782888</v>
      </c>
      <c r="F154" s="65">
        <v>28931.215826207084</v>
      </c>
      <c r="G154" s="65">
        <v>2829.2250943950016</v>
      </c>
      <c r="H154" s="65">
        <v>38080.361294688613</v>
      </c>
      <c r="I154" s="65">
        <v>7014.374731206738</v>
      </c>
      <c r="J154" s="65">
        <v>11521.089660638499</v>
      </c>
      <c r="K154" s="65">
        <v>35578.018756547448</v>
      </c>
      <c r="L154" s="65">
        <v>76984.145369614605</v>
      </c>
      <c r="M154" s="65">
        <v>39256.110861561385</v>
      </c>
      <c r="N154" s="65">
        <v>16530.381519684473</v>
      </c>
      <c r="O154" s="165">
        <v>11200.856992441972</v>
      </c>
      <c r="P154" s="65">
        <v>338350.70821986836</v>
      </c>
    </row>
    <row r="155" spans="2:16" ht="12" customHeight="1" x14ac:dyDescent="0.2">
      <c r="B155" s="152" t="s">
        <v>239</v>
      </c>
      <c r="C155" s="152" t="s">
        <v>240</v>
      </c>
      <c r="D155" s="27">
        <v>4350.0219800000004</v>
      </c>
      <c r="E155" s="27">
        <v>220483.81393999999</v>
      </c>
      <c r="F155" s="27">
        <v>217108.02434999999</v>
      </c>
      <c r="G155" s="27">
        <v>217563.50347999998</v>
      </c>
      <c r="H155" s="27">
        <v>239655.21781</v>
      </c>
      <c r="I155" s="27">
        <v>247316.44097</v>
      </c>
      <c r="J155" s="27">
        <v>213088.60326</v>
      </c>
      <c r="K155" s="27">
        <v>201691.86275999999</v>
      </c>
      <c r="L155" s="27">
        <v>216963.29603999999</v>
      </c>
      <c r="M155" s="27">
        <v>259741.01746</v>
      </c>
      <c r="N155" s="27">
        <v>307631.07942000002</v>
      </c>
      <c r="O155" s="164">
        <v>361602.37014999997</v>
      </c>
      <c r="P155" s="27">
        <v>2707195.2516199993</v>
      </c>
    </row>
    <row r="156" spans="2:16" ht="12" customHeight="1" x14ac:dyDescent="0.2">
      <c r="B156" s="152" t="s">
        <v>241</v>
      </c>
      <c r="C156" s="152" t="s">
        <v>242</v>
      </c>
      <c r="D156" s="27">
        <v>2452.84166</v>
      </c>
      <c r="E156" s="27">
        <v>204003.06794000001</v>
      </c>
      <c r="F156" s="27">
        <v>195097.42540000001</v>
      </c>
      <c r="G156" s="27">
        <v>189723.19972999999</v>
      </c>
      <c r="H156" s="27">
        <v>196006.99935</v>
      </c>
      <c r="I156" s="27">
        <v>195823.68346999999</v>
      </c>
      <c r="J156" s="27">
        <v>160383.04128</v>
      </c>
      <c r="K156" s="27">
        <v>147599.97634999998</v>
      </c>
      <c r="L156" s="27">
        <v>185322.33900000001</v>
      </c>
      <c r="M156" s="27">
        <v>231330.39815999998</v>
      </c>
      <c r="N156" s="27">
        <v>282980.41827999998</v>
      </c>
      <c r="O156" s="164">
        <v>326830.92894000001</v>
      </c>
      <c r="P156" s="27">
        <v>2317554.3195599997</v>
      </c>
    </row>
    <row r="157" spans="2:16" ht="12" customHeight="1" x14ac:dyDescent="0.2">
      <c r="B157" s="152" t="s">
        <v>243</v>
      </c>
      <c r="C157" s="152" t="s">
        <v>244</v>
      </c>
      <c r="D157" s="27">
        <v>1857.06232</v>
      </c>
      <c r="E157" s="27">
        <v>0</v>
      </c>
      <c r="F157" s="27">
        <v>-160</v>
      </c>
      <c r="G157" s="27">
        <v>-339.17624999999998</v>
      </c>
      <c r="H157" s="27">
        <v>-2693.9135000000001</v>
      </c>
      <c r="I157" s="27">
        <v>-761.84050000000002</v>
      </c>
      <c r="J157" s="27">
        <v>-764.15301999999997</v>
      </c>
      <c r="K157" s="27">
        <v>-1513.01359</v>
      </c>
      <c r="L157" s="27">
        <v>-2620.9252200000001</v>
      </c>
      <c r="M157" s="27">
        <v>-2.4676999999999998</v>
      </c>
      <c r="N157" s="27">
        <v>1517.4942100000001</v>
      </c>
      <c r="O157" s="164">
        <v>-1685.413</v>
      </c>
      <c r="P157" s="27">
        <v>-7166.3462500000005</v>
      </c>
    </row>
    <row r="158" spans="2:16" ht="12" customHeight="1" x14ac:dyDescent="0.2">
      <c r="B158" s="152" t="s">
        <v>245</v>
      </c>
      <c r="C158" s="163" t="s">
        <v>246</v>
      </c>
      <c r="D158" s="65">
        <v>40.118000000000002</v>
      </c>
      <c r="E158" s="65">
        <v>16480.745999999999</v>
      </c>
      <c r="F158" s="65">
        <v>22170.59895</v>
      </c>
      <c r="G158" s="65">
        <v>28179.48</v>
      </c>
      <c r="H158" s="65">
        <v>46342.131959999999</v>
      </c>
      <c r="I158" s="65">
        <v>52254.597999999998</v>
      </c>
      <c r="J158" s="65">
        <v>53469.715000000004</v>
      </c>
      <c r="K158" s="65">
        <v>55604.9</v>
      </c>
      <c r="L158" s="65">
        <v>34261.882259999998</v>
      </c>
      <c r="M158" s="65">
        <v>28413.087</v>
      </c>
      <c r="N158" s="65">
        <v>23133.166929999999</v>
      </c>
      <c r="O158" s="165">
        <v>36456.854209999998</v>
      </c>
      <c r="P158" s="65">
        <v>396807.27831000002</v>
      </c>
    </row>
    <row r="159" spans="2:16" ht="12" customHeight="1" x14ac:dyDescent="0.2">
      <c r="B159" s="152" t="s">
        <v>247</v>
      </c>
      <c r="C159" s="152" t="s">
        <v>248</v>
      </c>
      <c r="D159" s="27">
        <v>59703.369439999995</v>
      </c>
      <c r="E159" s="27">
        <v>126596.6762</v>
      </c>
      <c r="F159" s="27">
        <v>123494.98738999999</v>
      </c>
      <c r="G159" s="27">
        <v>147729.82743999999</v>
      </c>
      <c r="H159" s="27">
        <v>275971.95509</v>
      </c>
      <c r="I159" s="27">
        <v>103315.6017</v>
      </c>
      <c r="J159" s="27">
        <v>38510.235280000001</v>
      </c>
      <c r="K159" s="27">
        <v>34061.475380000003</v>
      </c>
      <c r="L159" s="27">
        <v>57419.397750000004</v>
      </c>
      <c r="M159" s="27">
        <v>27825.865100000003</v>
      </c>
      <c r="N159" s="27">
        <v>51253.280630000001</v>
      </c>
      <c r="O159" s="164">
        <v>50765.630399999995</v>
      </c>
      <c r="P159" s="27">
        <v>1096648.3018</v>
      </c>
    </row>
    <row r="160" spans="2:16" x14ac:dyDescent="0.2">
      <c r="B160" s="152"/>
      <c r="C160" s="155" t="s">
        <v>84</v>
      </c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164"/>
      <c r="P160" s="27"/>
    </row>
    <row r="161" spans="2:17" ht="12" customHeight="1" x14ac:dyDescent="0.2">
      <c r="B161" s="152"/>
      <c r="C161" s="197" t="s">
        <v>249</v>
      </c>
      <c r="D161" s="27">
        <v>40852.802780566322</v>
      </c>
      <c r="E161" s="27">
        <v>99741.118432840187</v>
      </c>
      <c r="F161" s="27">
        <v>98930.327506111455</v>
      </c>
      <c r="G161" s="27">
        <v>121692.41491385738</v>
      </c>
      <c r="H161" s="27">
        <v>240765.67134951206</v>
      </c>
      <c r="I161" s="27">
        <v>79003.652033654784</v>
      </c>
      <c r="J161" s="27">
        <v>8258.1805537135388</v>
      </c>
      <c r="K161" s="27">
        <v>9118.2312213151345</v>
      </c>
      <c r="L161" s="27">
        <v>40188.489408309943</v>
      </c>
      <c r="M161" s="27">
        <v>10191.272869496013</v>
      </c>
      <c r="N161" s="27">
        <v>26044.247409568976</v>
      </c>
      <c r="O161" s="164">
        <v>14346.854046810129</v>
      </c>
      <c r="P161" s="27">
        <v>789133.26252575591</v>
      </c>
    </row>
    <row r="162" spans="2:17" ht="12" customHeight="1" x14ac:dyDescent="0.2">
      <c r="B162" s="152"/>
      <c r="C162" s="220" t="s">
        <v>250</v>
      </c>
      <c r="D162" s="27">
        <v>1051.9604039566429</v>
      </c>
      <c r="E162" s="27">
        <v>1361.560285536882</v>
      </c>
      <c r="F162" s="27">
        <v>1340.6014402517408</v>
      </c>
      <c r="G162" s="27">
        <v>1013.2331138755269</v>
      </c>
      <c r="H162" s="27">
        <v>1064.8029766163663</v>
      </c>
      <c r="I162" s="27">
        <v>1333.4143396771503</v>
      </c>
      <c r="J162" s="27">
        <v>825.82136008067505</v>
      </c>
      <c r="K162" s="27">
        <v>1920.6623510358206</v>
      </c>
      <c r="L162" s="27">
        <v>970.82527827483341</v>
      </c>
      <c r="M162" s="27">
        <v>1361.2409817439677</v>
      </c>
      <c r="N162" s="27">
        <v>887.5948817520632</v>
      </c>
      <c r="O162" s="164">
        <v>1129.1612952701216</v>
      </c>
      <c r="P162" s="27">
        <v>14260.878708071792</v>
      </c>
    </row>
    <row r="163" spans="2:17" ht="12" customHeight="1" x14ac:dyDescent="0.2">
      <c r="B163" s="152"/>
      <c r="C163" s="220" t="s">
        <v>251</v>
      </c>
      <c r="D163" s="27">
        <v>752.21638373571955</v>
      </c>
      <c r="E163" s="27">
        <v>1544.0657636423025</v>
      </c>
      <c r="F163" s="27">
        <v>2115.2168684877538</v>
      </c>
      <c r="G163" s="27">
        <v>1179.3995868669831</v>
      </c>
      <c r="H163" s="27">
        <v>1236.9895881951172</v>
      </c>
      <c r="I163" s="27">
        <v>1115.2430886561478</v>
      </c>
      <c r="J163" s="27">
        <v>242.73803945008339</v>
      </c>
      <c r="K163" s="27">
        <v>1259.5396414002475</v>
      </c>
      <c r="L163" s="27">
        <v>1205.8166875212805</v>
      </c>
      <c r="M163" s="27">
        <v>1411.8600706173377</v>
      </c>
      <c r="N163" s="27">
        <v>1617.3961357722719</v>
      </c>
      <c r="O163" s="164">
        <v>2371.2958987809798</v>
      </c>
      <c r="P163" s="27">
        <v>16051.777753126225</v>
      </c>
    </row>
    <row r="164" spans="2:17" x14ac:dyDescent="0.2">
      <c r="B164" s="152"/>
      <c r="C164" s="220" t="s">
        <v>252</v>
      </c>
      <c r="D164" s="27">
        <v>17046.389871741318</v>
      </c>
      <c r="E164" s="27">
        <v>23949.931717980635</v>
      </c>
      <c r="F164" s="27">
        <v>21108.841575149043</v>
      </c>
      <c r="G164" s="27">
        <v>23844.77982540011</v>
      </c>
      <c r="H164" s="27">
        <v>32904.49117567642</v>
      </c>
      <c r="I164" s="27">
        <v>21863.292238011927</v>
      </c>
      <c r="J164" s="27">
        <v>29183.495326755703</v>
      </c>
      <c r="K164" s="27">
        <v>21763.042166248801</v>
      </c>
      <c r="L164" s="27">
        <v>15054.266375893943</v>
      </c>
      <c r="M164" s="27">
        <v>14861.491178142682</v>
      </c>
      <c r="N164" s="27">
        <v>22704.04220290669</v>
      </c>
      <c r="O164" s="164">
        <v>32918.319159138766</v>
      </c>
      <c r="P164" s="27">
        <v>277202.38281304605</v>
      </c>
    </row>
    <row r="165" spans="2:17" ht="12" customHeight="1" x14ac:dyDescent="0.2">
      <c r="B165" s="152" t="s">
        <v>253</v>
      </c>
      <c r="C165" s="231" t="s">
        <v>254</v>
      </c>
      <c r="D165" s="178">
        <v>0</v>
      </c>
      <c r="E165" s="178">
        <v>9170.6460000000006</v>
      </c>
      <c r="F165" s="178">
        <v>4562.2460000000001</v>
      </c>
      <c r="G165" s="178">
        <v>9694.8590000000004</v>
      </c>
      <c r="H165" s="178">
        <v>13461.891</v>
      </c>
      <c r="I165" s="178">
        <v>13940.534</v>
      </c>
      <c r="J165" s="178">
        <v>11532.778</v>
      </c>
      <c r="K165" s="178">
        <v>13830.304</v>
      </c>
      <c r="L165" s="178">
        <v>8478.19</v>
      </c>
      <c r="M165" s="178">
        <v>10417.120000000001</v>
      </c>
      <c r="N165" s="178">
        <v>13603.085999999999</v>
      </c>
      <c r="O165" s="179">
        <v>9605.9233599999989</v>
      </c>
      <c r="P165" s="178">
        <v>118297.57736</v>
      </c>
    </row>
    <row r="166" spans="2:17" ht="12" customHeight="1" x14ac:dyDescent="0.2">
      <c r="B166" s="152" t="s">
        <v>255</v>
      </c>
      <c r="C166" s="152" t="s">
        <v>256</v>
      </c>
      <c r="D166" s="27">
        <v>14705.89084</v>
      </c>
      <c r="E166" s="27">
        <v>3000.2557200000001</v>
      </c>
      <c r="F166" s="27">
        <v>5439.8851799999993</v>
      </c>
      <c r="G166" s="27">
        <v>33418.406060000001</v>
      </c>
      <c r="H166" s="27">
        <v>-983.90539999999999</v>
      </c>
      <c r="I166" s="27">
        <v>1182.23999</v>
      </c>
      <c r="J166" s="27">
        <v>15111.267669999999</v>
      </c>
      <c r="K166" s="27">
        <v>-1931.32809</v>
      </c>
      <c r="L166" s="27">
        <v>-5887.6830300000001</v>
      </c>
      <c r="M166" s="27">
        <v>32731.490719999998</v>
      </c>
      <c r="N166" s="27">
        <v>2531.3252699999998</v>
      </c>
      <c r="O166" s="164">
        <v>19850.685149999998</v>
      </c>
      <c r="P166" s="27">
        <v>119168.53008</v>
      </c>
    </row>
    <row r="167" spans="2:17" ht="12" customHeight="1" x14ac:dyDescent="0.2">
      <c r="B167" s="152" t="s">
        <v>257</v>
      </c>
      <c r="C167" s="152" t="s">
        <v>258</v>
      </c>
      <c r="D167" s="27">
        <v>12103.13962</v>
      </c>
      <c r="E167" s="27">
        <v>6423.9579599999997</v>
      </c>
      <c r="F167" s="27">
        <v>5781.3127100000002</v>
      </c>
      <c r="G167" s="27">
        <v>35170.022069999999</v>
      </c>
      <c r="H167" s="27">
        <v>5964.2233900000001</v>
      </c>
      <c r="I167" s="27">
        <v>4978.7943800000003</v>
      </c>
      <c r="J167" s="27">
        <v>18216.64388</v>
      </c>
      <c r="K167" s="27">
        <v>7021.3062399999999</v>
      </c>
      <c r="L167" s="27">
        <v>7110.3443799999995</v>
      </c>
      <c r="M167" s="27">
        <v>34046.177859999996</v>
      </c>
      <c r="N167" s="27">
        <v>5576.7142699999995</v>
      </c>
      <c r="O167" s="164">
        <v>4790.28287</v>
      </c>
      <c r="P167" s="27">
        <v>147182.91962999999</v>
      </c>
    </row>
    <row r="168" spans="2:17" ht="12" customHeight="1" x14ac:dyDescent="0.2">
      <c r="B168" s="152" t="s">
        <v>259</v>
      </c>
      <c r="C168" s="152" t="s">
        <v>260</v>
      </c>
      <c r="D168" s="27">
        <v>2602.7512200000001</v>
      </c>
      <c r="E168" s="27">
        <v>-3423.7022400000001</v>
      </c>
      <c r="F168" s="27">
        <v>-341.42753000000005</v>
      </c>
      <c r="G168" s="27">
        <v>-1751.61601</v>
      </c>
      <c r="H168" s="27">
        <v>-6948.1287899999998</v>
      </c>
      <c r="I168" s="27">
        <v>-3796.5543900000002</v>
      </c>
      <c r="J168" s="27">
        <v>-3105.3762099999999</v>
      </c>
      <c r="K168" s="27">
        <v>-8952.6343300000008</v>
      </c>
      <c r="L168" s="27">
        <v>-12998.027410000001</v>
      </c>
      <c r="M168" s="27">
        <v>-1314.68714</v>
      </c>
      <c r="N168" s="27">
        <v>-3045.3890000000001</v>
      </c>
      <c r="O168" s="164">
        <v>15060.402280000002</v>
      </c>
      <c r="P168" s="27">
        <v>-28014.38955</v>
      </c>
    </row>
    <row r="169" spans="2:17" ht="12" customHeight="1" thickBot="1" x14ac:dyDescent="0.25">
      <c r="B169" s="166" t="s">
        <v>301</v>
      </c>
      <c r="C169" s="166" t="s">
        <v>302</v>
      </c>
      <c r="D169" s="167">
        <v>0</v>
      </c>
      <c r="E169" s="167">
        <v>0</v>
      </c>
      <c r="F169" s="167">
        <v>0</v>
      </c>
      <c r="G169" s="167">
        <v>0</v>
      </c>
      <c r="H169" s="167">
        <v>0</v>
      </c>
      <c r="I169" s="167">
        <v>0</v>
      </c>
      <c r="J169" s="167">
        <v>0</v>
      </c>
      <c r="K169" s="167">
        <v>0</v>
      </c>
      <c r="L169" s="167">
        <v>0</v>
      </c>
      <c r="M169" s="167">
        <v>0</v>
      </c>
      <c r="N169" s="167">
        <v>0</v>
      </c>
      <c r="O169" s="168">
        <v>0</v>
      </c>
      <c r="P169" s="167">
        <v>0</v>
      </c>
    </row>
    <row r="170" spans="2:17" ht="12" thickBot="1" x14ac:dyDescent="0.25">
      <c r="B170" s="166"/>
      <c r="C170" s="166"/>
      <c r="D170" s="202"/>
      <c r="E170" s="202"/>
      <c r="F170" s="202"/>
      <c r="G170" s="202"/>
      <c r="H170" s="202"/>
      <c r="I170" s="202"/>
      <c r="J170" s="202"/>
      <c r="K170" s="202"/>
      <c r="L170" s="202"/>
      <c r="M170" s="202"/>
      <c r="N170" s="202"/>
      <c r="O170" s="202"/>
      <c r="P170" s="202"/>
    </row>
    <row r="171" spans="2:17" s="5" customFormat="1" x14ac:dyDescent="0.2">
      <c r="B171" s="174" t="s">
        <v>68</v>
      </c>
      <c r="C171" s="174" t="s">
        <v>261</v>
      </c>
      <c r="D171" s="189">
        <v>20845.635679999999</v>
      </c>
      <c r="E171" s="189">
        <v>778394.98874000006</v>
      </c>
      <c r="F171" s="189">
        <v>784855.29970000009</v>
      </c>
      <c r="G171" s="189">
        <v>1415486.8214200002</v>
      </c>
      <c r="H171" s="189">
        <v>798546.93986000004</v>
      </c>
      <c r="I171" s="189">
        <v>1022882.6291</v>
      </c>
      <c r="J171" s="189">
        <v>1444880.28654</v>
      </c>
      <c r="K171" s="189">
        <v>1010333.14986</v>
      </c>
      <c r="L171" s="189">
        <v>819750.24848000007</v>
      </c>
      <c r="M171" s="189">
        <v>1288186.4002699999</v>
      </c>
      <c r="N171" s="189">
        <v>754368.26520000002</v>
      </c>
      <c r="O171" s="190">
        <v>2098452.0420900001</v>
      </c>
      <c r="P171" s="189">
        <v>12236982.706940001</v>
      </c>
      <c r="Q171" s="1"/>
    </row>
    <row r="172" spans="2:17" x14ac:dyDescent="0.2">
      <c r="B172" s="152" t="s">
        <v>262</v>
      </c>
      <c r="C172" s="152" t="s">
        <v>263</v>
      </c>
      <c r="D172" s="27">
        <v>18665.304</v>
      </c>
      <c r="E172" s="27">
        <v>778908.37800000003</v>
      </c>
      <c r="F172" s="27">
        <v>784919.78300000005</v>
      </c>
      <c r="G172" s="27">
        <v>1416078.6540000001</v>
      </c>
      <c r="H172" s="27">
        <v>799107.61199999996</v>
      </c>
      <c r="I172" s="27">
        <v>1023923.797</v>
      </c>
      <c r="J172" s="27">
        <v>1445570.189</v>
      </c>
      <c r="K172" s="27">
        <v>1012572.97</v>
      </c>
      <c r="L172" s="27">
        <v>821743.12600000005</v>
      </c>
      <c r="M172" s="27">
        <v>1288566.3959999999</v>
      </c>
      <c r="N172" s="27">
        <v>754876.38300000003</v>
      </c>
      <c r="O172" s="164">
        <v>2103024.048</v>
      </c>
      <c r="P172" s="27">
        <v>12247956.640000001</v>
      </c>
    </row>
    <row r="173" spans="2:17" ht="12" customHeight="1" thickBot="1" x14ac:dyDescent="0.25">
      <c r="B173" s="166" t="s">
        <v>264</v>
      </c>
      <c r="C173" s="166" t="s">
        <v>265</v>
      </c>
      <c r="D173" s="167">
        <v>2180.3316800000002</v>
      </c>
      <c r="E173" s="167">
        <v>-513.38926000000004</v>
      </c>
      <c r="F173" s="167">
        <v>-64.4833</v>
      </c>
      <c r="G173" s="167">
        <v>-591.83258000000001</v>
      </c>
      <c r="H173" s="167">
        <v>-560.67214000000001</v>
      </c>
      <c r="I173" s="167">
        <v>-1041.1678999999999</v>
      </c>
      <c r="J173" s="167">
        <v>-689.90246000000002</v>
      </c>
      <c r="K173" s="167">
        <v>-2239.8201400000003</v>
      </c>
      <c r="L173" s="167">
        <v>-1992.87752</v>
      </c>
      <c r="M173" s="167">
        <v>-379.99572999999998</v>
      </c>
      <c r="N173" s="167">
        <v>-508.11779999999999</v>
      </c>
      <c r="O173" s="168">
        <v>-4572.0059099999999</v>
      </c>
      <c r="P173" s="167">
        <v>-10973.933059999999</v>
      </c>
    </row>
    <row r="174" spans="2:17" ht="12" customHeight="1" thickBot="1" x14ac:dyDescent="0.25">
      <c r="B174" s="169"/>
      <c r="C174" s="169"/>
      <c r="D174" s="205"/>
      <c r="E174" s="205"/>
      <c r="F174" s="205"/>
      <c r="G174" s="205"/>
      <c r="H174" s="205"/>
      <c r="I174" s="205"/>
      <c r="J174" s="205"/>
      <c r="K174" s="205"/>
      <c r="L174" s="205"/>
      <c r="M174" s="205"/>
      <c r="N174" s="205"/>
      <c r="O174" s="205"/>
      <c r="P174" s="205"/>
    </row>
    <row r="175" spans="2:17" s="5" customFormat="1" ht="12" thickBot="1" x14ac:dyDescent="0.25">
      <c r="B175" s="169" t="s">
        <v>71</v>
      </c>
      <c r="C175" s="169" t="s">
        <v>70</v>
      </c>
      <c r="D175" s="185">
        <v>0</v>
      </c>
      <c r="E175" s="185">
        <v>0</v>
      </c>
      <c r="F175" s="185">
        <v>0</v>
      </c>
      <c r="G175" s="185">
        <v>0</v>
      </c>
      <c r="H175" s="185">
        <v>-1.8144500000000001</v>
      </c>
      <c r="I175" s="185">
        <v>0</v>
      </c>
      <c r="J175" s="185">
        <v>0</v>
      </c>
      <c r="K175" s="185">
        <v>980371.54700000002</v>
      </c>
      <c r="L175" s="185">
        <v>2.8536700000000002</v>
      </c>
      <c r="M175" s="185">
        <v>0</v>
      </c>
      <c r="N175" s="185">
        <v>2.0241700000000002</v>
      </c>
      <c r="O175" s="186">
        <v>-15.46686</v>
      </c>
      <c r="P175" s="185">
        <v>980359.14353</v>
      </c>
      <c r="Q175" s="1"/>
    </row>
    <row r="176" spans="2:17" ht="12" thickBot="1" x14ac:dyDescent="0.25">
      <c r="B176" s="166"/>
      <c r="C176" s="166"/>
      <c r="D176" s="202"/>
      <c r="E176" s="202"/>
      <c r="F176" s="202"/>
      <c r="G176" s="202"/>
      <c r="H176" s="202"/>
      <c r="I176" s="202"/>
      <c r="J176" s="202"/>
      <c r="K176" s="202"/>
      <c r="L176" s="202"/>
      <c r="M176" s="202"/>
      <c r="N176" s="202"/>
      <c r="O176" s="202"/>
      <c r="P176" s="202"/>
    </row>
    <row r="177" spans="2:17" s="5" customFormat="1" x14ac:dyDescent="0.2">
      <c r="B177" s="174" t="s">
        <v>74</v>
      </c>
      <c r="C177" s="174" t="s">
        <v>266</v>
      </c>
      <c r="D177" s="189">
        <v>342830.30975999997</v>
      </c>
      <c r="E177" s="189">
        <v>585374.57171000005</v>
      </c>
      <c r="F177" s="189">
        <v>580047.05620999995</v>
      </c>
      <c r="G177" s="189">
        <v>583550.55967999995</v>
      </c>
      <c r="H177" s="189">
        <v>-248367.85061000002</v>
      </c>
      <c r="I177" s="189">
        <v>7693.6193900000953</v>
      </c>
      <c r="J177" s="189">
        <v>808122.11589999998</v>
      </c>
      <c r="K177" s="189">
        <v>378428.52800999989</v>
      </c>
      <c r="L177" s="189">
        <v>352155.97422999993</v>
      </c>
      <c r="M177" s="189">
        <v>292941.78749000002</v>
      </c>
      <c r="N177" s="189">
        <v>-1079842.1029700001</v>
      </c>
      <c r="O177" s="190">
        <v>2267073.7333200001</v>
      </c>
      <c r="P177" s="189">
        <v>4870008.3021200001</v>
      </c>
      <c r="Q177" s="1"/>
    </row>
    <row r="178" spans="2:17" ht="12" customHeight="1" x14ac:dyDescent="0.2">
      <c r="B178" s="152"/>
      <c r="C178" s="155" t="s">
        <v>267</v>
      </c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164"/>
      <c r="P178" s="27"/>
    </row>
    <row r="179" spans="2:17" ht="12" customHeight="1" x14ac:dyDescent="0.2">
      <c r="B179" s="152"/>
      <c r="C179" s="222" t="s">
        <v>268</v>
      </c>
      <c r="D179" s="27">
        <v>652757.12345000007</v>
      </c>
      <c r="E179" s="27">
        <v>729138.29235999996</v>
      </c>
      <c r="F179" s="27">
        <v>832720.95784000005</v>
      </c>
      <c r="G179" s="27">
        <v>1033554.0977200001</v>
      </c>
      <c r="H179" s="27">
        <v>1348326.1775100001</v>
      </c>
      <c r="I179" s="27">
        <v>1083484.2032600001</v>
      </c>
      <c r="J179" s="27">
        <v>1097271.9245499999</v>
      </c>
      <c r="K179" s="27">
        <v>1315486.2730199997</v>
      </c>
      <c r="L179" s="27">
        <v>1450860.01566</v>
      </c>
      <c r="M179" s="27">
        <v>718585.00638000015</v>
      </c>
      <c r="N179" s="27">
        <v>937972.77943000011</v>
      </c>
      <c r="O179" s="164">
        <v>1468181.7825300002</v>
      </c>
      <c r="P179" s="27">
        <v>12668338.633710001</v>
      </c>
    </row>
    <row r="180" spans="2:17" ht="12" customHeight="1" x14ac:dyDescent="0.2">
      <c r="B180" s="152"/>
      <c r="C180" s="223" t="s">
        <v>269</v>
      </c>
      <c r="D180" s="65">
        <v>-309926.81368999998</v>
      </c>
      <c r="E180" s="65">
        <v>-143763.72065</v>
      </c>
      <c r="F180" s="65">
        <v>-252673.90163000001</v>
      </c>
      <c r="G180" s="65">
        <v>-450003.53804000001</v>
      </c>
      <c r="H180" s="65">
        <v>-1596694.0281200001</v>
      </c>
      <c r="I180" s="65">
        <v>-1075790.58387</v>
      </c>
      <c r="J180" s="65">
        <v>-289149.80864999996</v>
      </c>
      <c r="K180" s="65">
        <v>-937057.74501000007</v>
      </c>
      <c r="L180" s="65">
        <v>-1098704.04143</v>
      </c>
      <c r="M180" s="65">
        <v>-425643.21888999996</v>
      </c>
      <c r="N180" s="65">
        <v>-2017814.8823999998</v>
      </c>
      <c r="O180" s="165">
        <v>798891.95079000003</v>
      </c>
      <c r="P180" s="65">
        <v>-7798330.3315899996</v>
      </c>
    </row>
    <row r="181" spans="2:17" ht="12" customHeight="1" x14ac:dyDescent="0.2">
      <c r="B181" s="1" t="s">
        <v>270</v>
      </c>
      <c r="C181" s="152" t="s">
        <v>271</v>
      </c>
      <c r="D181" s="27">
        <v>469512.5343</v>
      </c>
      <c r="E181" s="27">
        <v>653788.40280000004</v>
      </c>
      <c r="F181" s="27">
        <v>742431.99314000004</v>
      </c>
      <c r="G181" s="27">
        <v>873884.50988000003</v>
      </c>
      <c r="H181" s="27">
        <v>805070.85871000006</v>
      </c>
      <c r="I181" s="27">
        <v>826437.31333000003</v>
      </c>
      <c r="J181" s="27">
        <v>936662.63063000003</v>
      </c>
      <c r="K181" s="27">
        <v>1231833.6586</v>
      </c>
      <c r="L181" s="27">
        <v>648408.0074</v>
      </c>
      <c r="M181" s="27">
        <v>637051.30819000001</v>
      </c>
      <c r="N181" s="27">
        <v>781924.35331999999</v>
      </c>
      <c r="O181" s="164">
        <v>1098428.9325300001</v>
      </c>
      <c r="P181" s="27">
        <v>9705434.5028300006</v>
      </c>
    </row>
    <row r="182" spans="2:17" ht="12" customHeight="1" x14ac:dyDescent="0.2">
      <c r="B182" s="1" t="s">
        <v>272</v>
      </c>
      <c r="C182" s="152" t="s">
        <v>273</v>
      </c>
      <c r="D182" s="27">
        <v>116843.77042</v>
      </c>
      <c r="E182" s="27">
        <v>-88511.703290000005</v>
      </c>
      <c r="F182" s="27">
        <v>-77787.355200000005</v>
      </c>
      <c r="G182" s="27">
        <v>-327147.50922000001</v>
      </c>
      <c r="H182" s="27">
        <v>-1468449.59314</v>
      </c>
      <c r="I182" s="27">
        <v>-203526.99000999998</v>
      </c>
      <c r="J182" s="27">
        <v>-103515.17608</v>
      </c>
      <c r="K182" s="27">
        <v>-769597.17527000001</v>
      </c>
      <c r="L182" s="27">
        <v>-744763.93908000004</v>
      </c>
      <c r="M182" s="27">
        <v>-71766.986369999999</v>
      </c>
      <c r="N182" s="27">
        <v>-1885473.44255</v>
      </c>
      <c r="O182" s="164">
        <v>1298876.9003400002</v>
      </c>
      <c r="P182" s="27">
        <v>-4324819.1994500002</v>
      </c>
    </row>
    <row r="183" spans="2:17" ht="12" customHeight="1" x14ac:dyDescent="0.2">
      <c r="B183" s="1" t="s">
        <v>274</v>
      </c>
      <c r="C183" s="152" t="s">
        <v>275</v>
      </c>
      <c r="D183" s="27">
        <v>-29613.898109999998</v>
      </c>
      <c r="E183" s="27">
        <v>-13716.011909999999</v>
      </c>
      <c r="F183" s="27">
        <v>-35347.179329999999</v>
      </c>
      <c r="G183" s="27">
        <v>-28218.626629999999</v>
      </c>
      <c r="H183" s="27">
        <v>-51626.238429999998</v>
      </c>
      <c r="I183" s="27">
        <v>-23134.388239999997</v>
      </c>
      <c r="J183" s="27">
        <v>-41316.871899999998</v>
      </c>
      <c r="K183" s="27">
        <v>-25629.912609999999</v>
      </c>
      <c r="L183" s="27">
        <v>-28278.233800000002</v>
      </c>
      <c r="M183" s="27">
        <v>-26746.55444</v>
      </c>
      <c r="N183" s="27">
        <v>-39566.04952</v>
      </c>
      <c r="O183" s="164">
        <v>-20079.437429999998</v>
      </c>
      <c r="P183" s="27">
        <v>-363273.40234999999</v>
      </c>
    </row>
    <row r="184" spans="2:17" ht="12" customHeight="1" x14ac:dyDescent="0.2">
      <c r="B184" s="1" t="s">
        <v>276</v>
      </c>
      <c r="C184" s="152" t="s">
        <v>277</v>
      </c>
      <c r="D184" s="27">
        <v>50879.298510000001</v>
      </c>
      <c r="E184" s="27">
        <v>40014.435880000005</v>
      </c>
      <c r="F184" s="27">
        <v>43326.509619999997</v>
      </c>
      <c r="G184" s="27">
        <v>46373.204090000007</v>
      </c>
      <c r="H184" s="27">
        <v>81747.993189999994</v>
      </c>
      <c r="I184" s="27">
        <v>70616.208319999991</v>
      </c>
      <c r="J184" s="27">
        <v>76389.354659999997</v>
      </c>
      <c r="K184" s="27">
        <v>36925.088510000001</v>
      </c>
      <c r="L184" s="27">
        <v>96755.43075</v>
      </c>
      <c r="M184" s="27">
        <v>44481.763340000005</v>
      </c>
      <c r="N184" s="27">
        <v>54049.64127</v>
      </c>
      <c r="O184" s="164">
        <v>115727.06326000001</v>
      </c>
      <c r="P184" s="27">
        <v>757285.99139999994</v>
      </c>
    </row>
    <row r="185" spans="2:17" ht="12" customHeight="1" x14ac:dyDescent="0.2">
      <c r="B185" s="1" t="s">
        <v>278</v>
      </c>
      <c r="C185" s="152" t="s">
        <v>279</v>
      </c>
      <c r="D185" s="27">
        <v>-397156.68599999999</v>
      </c>
      <c r="E185" s="27">
        <v>-41536.005450000004</v>
      </c>
      <c r="F185" s="27">
        <v>-139539.3671</v>
      </c>
      <c r="G185" s="27">
        <v>-94637.402189999993</v>
      </c>
      <c r="H185" s="27">
        <v>-76618.196549999993</v>
      </c>
      <c r="I185" s="27">
        <v>-849129.20562000002</v>
      </c>
      <c r="J185" s="27">
        <v>-144317.76066999999</v>
      </c>
      <c r="K185" s="27">
        <v>-141827.94880000001</v>
      </c>
      <c r="L185" s="27">
        <v>-325661.86855000001</v>
      </c>
      <c r="M185" s="27">
        <v>-327129.67807999998</v>
      </c>
      <c r="N185" s="27">
        <v>-92775.390329999995</v>
      </c>
      <c r="O185" s="164">
        <v>-479905.51212000003</v>
      </c>
      <c r="P185" s="27">
        <v>-3110235.0214600004</v>
      </c>
    </row>
    <row r="186" spans="2:17" ht="12" customHeight="1" x14ac:dyDescent="0.2">
      <c r="B186" s="1" t="s">
        <v>280</v>
      </c>
      <c r="C186" s="152" t="s">
        <v>281</v>
      </c>
      <c r="D186" s="27">
        <v>132365.29063999999</v>
      </c>
      <c r="E186" s="27">
        <v>35319.913999999997</v>
      </c>
      <c r="F186" s="27">
        <v>42703.280700000003</v>
      </c>
      <c r="G186" s="27">
        <v>105860.98684</v>
      </c>
      <c r="H186" s="27">
        <v>457415.84529000003</v>
      </c>
      <c r="I186" s="27">
        <v>182649.00287</v>
      </c>
      <c r="J186" s="27">
        <v>80445.618930000011</v>
      </c>
      <c r="K186" s="27">
        <v>43005.265009999996</v>
      </c>
      <c r="L186" s="27">
        <v>701981.60158999998</v>
      </c>
      <c r="M186" s="27">
        <v>29698.711890000002</v>
      </c>
      <c r="N186" s="27">
        <v>98403.338060000009</v>
      </c>
      <c r="O186" s="164">
        <v>250447.94156000001</v>
      </c>
      <c r="P186" s="27">
        <v>2160296.7973799999</v>
      </c>
    </row>
    <row r="187" spans="2:17" ht="12" customHeight="1" thickBot="1" x14ac:dyDescent="0.25">
      <c r="B187" s="166" t="s">
        <v>282</v>
      </c>
      <c r="C187" s="166" t="s">
        <v>283</v>
      </c>
      <c r="D187" s="167">
        <v>0</v>
      </c>
      <c r="E187" s="167">
        <v>15.539680000000001</v>
      </c>
      <c r="F187" s="167">
        <v>4259.1743799999995</v>
      </c>
      <c r="G187" s="167">
        <v>7435.3969100000004</v>
      </c>
      <c r="H187" s="167">
        <v>4091.4803199999997</v>
      </c>
      <c r="I187" s="167">
        <v>3781.6787400000003</v>
      </c>
      <c r="J187" s="167">
        <v>3774.32033</v>
      </c>
      <c r="K187" s="167">
        <v>3719.5525699999998</v>
      </c>
      <c r="L187" s="167">
        <v>3714.9759199999999</v>
      </c>
      <c r="M187" s="241">
        <v>7353.2229600000001</v>
      </c>
      <c r="N187" s="241">
        <v>3595.4467799999998</v>
      </c>
      <c r="O187" s="241">
        <v>3577.8451800000003</v>
      </c>
      <c r="P187" s="241">
        <v>45318.63377</v>
      </c>
    </row>
    <row r="188" spans="2:17" ht="12" thickBot="1" x14ac:dyDescent="0.25">
      <c r="B188" s="166"/>
      <c r="C188" s="169"/>
      <c r="D188" s="202"/>
      <c r="E188" s="202"/>
      <c r="F188" s="202"/>
      <c r="G188" s="202"/>
      <c r="H188" s="202"/>
      <c r="I188" s="202"/>
      <c r="J188" s="202"/>
      <c r="K188" s="202"/>
      <c r="L188" s="202"/>
      <c r="M188" s="202"/>
      <c r="N188" s="202"/>
      <c r="O188" s="202"/>
      <c r="P188" s="202"/>
    </row>
    <row r="189" spans="2:17" s="5" customFormat="1" ht="12" thickBot="1" x14ac:dyDescent="0.25">
      <c r="B189" s="169" t="s">
        <v>39</v>
      </c>
      <c r="C189" s="169" t="s">
        <v>38</v>
      </c>
      <c r="D189" s="182">
        <v>0</v>
      </c>
      <c r="E189" s="182">
        <v>0</v>
      </c>
      <c r="F189" s="182">
        <v>0</v>
      </c>
      <c r="G189" s="182">
        <v>0</v>
      </c>
      <c r="H189" s="182">
        <v>0</v>
      </c>
      <c r="I189" s="182">
        <v>0</v>
      </c>
      <c r="J189" s="182">
        <v>0</v>
      </c>
      <c r="K189" s="182">
        <v>0</v>
      </c>
      <c r="L189" s="182">
        <v>0</v>
      </c>
      <c r="M189" s="182">
        <v>0</v>
      </c>
      <c r="N189" s="182">
        <v>0</v>
      </c>
      <c r="O189" s="183">
        <v>0</v>
      </c>
      <c r="P189" s="182">
        <v>0</v>
      </c>
      <c r="Q189" s="1"/>
    </row>
    <row r="190" spans="2:17" x14ac:dyDescent="0.2">
      <c r="B190" s="152"/>
      <c r="C190" s="15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ht="12" customHeight="1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2" customHeight="1" x14ac:dyDescent="0.2">
      <c r="B193" s="152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ht="12" customHeight="1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" customHeight="1" x14ac:dyDescent="0.2">
      <c r="B195" s="152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ht="12" customHeight="1" x14ac:dyDescent="0.2">
      <c r="B196" s="152"/>
      <c r="C196" s="153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ht="12" customHeight="1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3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ht="12.75" x14ac:dyDescent="0.2">
      <c r="B202" s="158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B203" s="153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B204" s="152"/>
      <c r="C204" s="15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B205" s="152"/>
      <c r="C205" s="15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B206" s="152"/>
      <c r="C206" s="15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B207" s="152"/>
      <c r="C207" s="15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B208" s="152"/>
      <c r="C208" s="15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2:16" x14ac:dyDescent="0.2">
      <c r="B209" s="152"/>
      <c r="C209" s="15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2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2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2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2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2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2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2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2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2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2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2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2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2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2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2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I470" s="4"/>
      <c r="J470" s="4"/>
      <c r="K470" s="4"/>
      <c r="L470" s="4"/>
      <c r="M470" s="4"/>
      <c r="N470" s="4"/>
      <c r="O470" s="4"/>
      <c r="P47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89B37-1E98-471D-BB19-B719E5C3EF73}">
  <sheetPr>
    <tabColor theme="4"/>
  </sheetPr>
  <dimension ref="A1:Q467"/>
  <sheetViews>
    <sheetView showGridLines="0" zoomScale="85" zoomScaleNormal="85" workbookViewId="0">
      <pane xSplit="3" ySplit="4" topLeftCell="D156" activePane="bottomRight" state="frozen"/>
      <selection pane="topRight" activeCell="D1" sqref="D1"/>
      <selection pane="bottomLeft" activeCell="A5" sqref="A5"/>
      <selection pane="bottomRight" activeCell="G174" sqref="G174"/>
    </sheetView>
  </sheetViews>
  <sheetFormatPr defaultColWidth="9.33203125" defaultRowHeight="11.25" x14ac:dyDescent="0.2"/>
  <cols>
    <col min="1" max="1" width="2.83203125" style="1" customWidth="1"/>
    <col min="2" max="2" width="19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16.5" thickBot="1" x14ac:dyDescent="0.3">
      <c r="B2" s="209" t="s">
        <v>18</v>
      </c>
      <c r="C2" s="239">
        <v>2024</v>
      </c>
      <c r="D2" s="210"/>
      <c r="E2" s="210"/>
      <c r="F2" s="210"/>
      <c r="G2" s="210"/>
      <c r="H2" s="210"/>
      <c r="I2" s="210"/>
      <c r="J2" s="210">
        <v>7</v>
      </c>
      <c r="K2" s="210">
        <v>8</v>
      </c>
      <c r="L2" s="210">
        <v>9</v>
      </c>
      <c r="M2" s="210">
        <v>10</v>
      </c>
      <c r="N2" s="210">
        <v>11</v>
      </c>
      <c r="O2" s="210">
        <v>12</v>
      </c>
      <c r="P2" s="210"/>
    </row>
    <row r="3" spans="1:16" ht="12" customHeight="1" x14ac:dyDescent="0.2">
      <c r="B3" s="226"/>
      <c r="C3" s="226"/>
      <c r="D3" s="227" t="str">
        <f>CONCATENATE("Jan. ",$C$2)</f>
        <v>Jan. 2024</v>
      </c>
      <c r="E3" s="240" t="str">
        <f>CONCATENATE("Feb. ",$C$2)</f>
        <v>Feb. 2024</v>
      </c>
      <c r="F3" s="240" t="str">
        <f>CONCATENATE("Mar. ",$C$2)</f>
        <v>Mar. 2024</v>
      </c>
      <c r="G3" s="240" t="str">
        <f>CONCATENATE("Apr. ",$C$2)</f>
        <v>Apr. 2024</v>
      </c>
      <c r="H3" s="240" t="str">
        <f>CONCATENATE("Maj. ",$C$2)</f>
        <v>Maj. 2024</v>
      </c>
      <c r="I3" s="240" t="str">
        <f>CONCATENATE("Jun. ",$C$2)</f>
        <v>Jun. 2024</v>
      </c>
      <c r="J3" s="240" t="s">
        <v>303</v>
      </c>
      <c r="K3" s="240" t="s">
        <v>304</v>
      </c>
      <c r="L3" s="240" t="s">
        <v>305</v>
      </c>
      <c r="M3" s="240" t="s">
        <v>306</v>
      </c>
      <c r="N3" s="240" t="s">
        <v>307</v>
      </c>
      <c r="O3" s="240" t="s">
        <v>308</v>
      </c>
      <c r="P3" s="227" t="s">
        <v>30</v>
      </c>
    </row>
    <row r="4" spans="1:16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37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6" ht="12" customHeight="1" x14ac:dyDescent="0.2">
      <c r="B5" s="224" t="s">
        <v>31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 ht="12" customHeight="1" x14ac:dyDescent="0.2">
      <c r="B6" s="152"/>
      <c r="C6" s="153" t="s">
        <v>32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152"/>
      <c r="C7" s="163" t="s">
        <v>33</v>
      </c>
      <c r="D7" s="211">
        <v>-3626527.6758099999</v>
      </c>
      <c r="E7" s="211">
        <v>-209603.84931999998</v>
      </c>
      <c r="F7" s="211">
        <v>-211215.04916</v>
      </c>
      <c r="G7" s="211">
        <v>-3622262.7344200001</v>
      </c>
      <c r="H7" s="211">
        <v>-262906.13211000001</v>
      </c>
      <c r="I7" s="211">
        <v>-204963.69441</v>
      </c>
      <c r="J7" s="211">
        <v>-3583268.0827299999</v>
      </c>
      <c r="K7" s="211">
        <v>-205675.71023</v>
      </c>
      <c r="L7" s="211">
        <v>-161733.17309</v>
      </c>
      <c r="M7" s="211">
        <v>-3588834.7564000003</v>
      </c>
      <c r="N7" s="211">
        <v>-230769.31323</v>
      </c>
      <c r="O7" s="211">
        <v>-224346.54559999998</v>
      </c>
      <c r="P7" s="211">
        <v>-16132106.716510002</v>
      </c>
    </row>
    <row r="8" spans="1:16" x14ac:dyDescent="0.2">
      <c r="B8" s="152"/>
      <c r="C8" s="155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36</v>
      </c>
      <c r="C10" s="152" t="s">
        <v>37</v>
      </c>
      <c r="D10" s="18">
        <v>-3626527.6758099999</v>
      </c>
      <c r="E10" s="18">
        <v>-209603.84931999998</v>
      </c>
      <c r="F10" s="18">
        <v>-211215.04916</v>
      </c>
      <c r="G10" s="18">
        <v>-3622262.7344200001</v>
      </c>
      <c r="H10" s="18">
        <v>-262906.13211000001</v>
      </c>
      <c r="I10" s="18">
        <v>-204963.69441</v>
      </c>
      <c r="J10" s="18">
        <v>-3583268.0827299999</v>
      </c>
      <c r="K10" s="18">
        <v>-205675.71023</v>
      </c>
      <c r="L10" s="18">
        <v>-161733.17309</v>
      </c>
      <c r="M10" s="18">
        <v>-3588834.7564000003</v>
      </c>
      <c r="N10" s="18">
        <v>-230769.31323</v>
      </c>
      <c r="O10" s="18">
        <v>-224346.54559999998</v>
      </c>
      <c r="P10" s="18">
        <v>-16132106.716510002</v>
      </c>
    </row>
    <row r="11" spans="1:16" ht="12" customHeight="1" x14ac:dyDescent="0.2">
      <c r="B11" s="152"/>
      <c r="C11" s="152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39</v>
      </c>
      <c r="C12" s="162" t="s">
        <v>40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6" ht="12" customHeight="1" x14ac:dyDescent="0.2">
      <c r="B13" s="152"/>
      <c r="C13" s="153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33</v>
      </c>
      <c r="D14" s="46">
        <v>47354221.717499994</v>
      </c>
      <c r="E14" s="46">
        <v>83206085.041659996</v>
      </c>
      <c r="F14" s="46">
        <v>101660419.50451</v>
      </c>
      <c r="G14" s="46">
        <v>43014075.701120004</v>
      </c>
      <c r="H14" s="46">
        <v>67569975.004490003</v>
      </c>
      <c r="I14" s="46">
        <v>60197649.921240002</v>
      </c>
      <c r="J14" s="46">
        <v>47151481.508539997</v>
      </c>
      <c r="K14" s="46">
        <v>99040076.76507999</v>
      </c>
      <c r="L14" s="46">
        <v>68621421.232909992</v>
      </c>
      <c r="M14" s="46">
        <v>58573731.21297998</v>
      </c>
      <c r="N14" s="46">
        <v>129448438.02665</v>
      </c>
      <c r="O14" s="46">
        <v>110988829.08836</v>
      </c>
      <c r="P14" s="46">
        <v>916826404.72503984</v>
      </c>
    </row>
    <row r="15" spans="1:16" ht="12" customHeight="1" x14ac:dyDescent="0.2">
      <c r="B15" s="152"/>
      <c r="C15" s="152" t="s">
        <v>42</v>
      </c>
      <c r="D15" s="18">
        <v>-39434.027670000003</v>
      </c>
      <c r="E15" s="18">
        <v>-525940.85347999993</v>
      </c>
      <c r="F15" s="18">
        <v>-228212.53831</v>
      </c>
      <c r="G15" s="18">
        <v>-312695.05610000005</v>
      </c>
      <c r="H15" s="18">
        <v>-2074301.7115100001</v>
      </c>
      <c r="I15" s="18">
        <v>-355749.48898999998</v>
      </c>
      <c r="J15" s="18">
        <v>-242509.24955000001</v>
      </c>
      <c r="K15" s="18">
        <v>-424363.57551999995</v>
      </c>
      <c r="L15" s="18">
        <v>773647.81909</v>
      </c>
      <c r="M15" s="18">
        <v>-307032.0773</v>
      </c>
      <c r="N15" s="18">
        <v>-2740173.5203100001</v>
      </c>
      <c r="O15" s="18">
        <v>-1102165.6614000001</v>
      </c>
      <c r="P15" s="18">
        <v>-7578929.9410500005</v>
      </c>
    </row>
    <row r="16" spans="1:16" ht="12" customHeight="1" x14ac:dyDescent="0.2">
      <c r="B16" s="152"/>
      <c r="C16" s="163" t="s">
        <v>43</v>
      </c>
      <c r="D16" s="212">
        <v>47393655.745169997</v>
      </c>
      <c r="E16" s="212">
        <v>83732025.895139992</v>
      </c>
      <c r="F16" s="212">
        <v>101888632.04282001</v>
      </c>
      <c r="G16" s="212">
        <v>43326770.757220007</v>
      </c>
      <c r="H16" s="212">
        <v>69644276.716000006</v>
      </c>
      <c r="I16" s="212">
        <v>60553399.410230003</v>
      </c>
      <c r="J16" s="212">
        <v>47393990.758089997</v>
      </c>
      <c r="K16" s="212">
        <v>99464440.340599984</v>
      </c>
      <c r="L16" s="212">
        <v>67847773.413819999</v>
      </c>
      <c r="M16" s="212">
        <v>58880763.290279977</v>
      </c>
      <c r="N16" s="212">
        <v>132188611.54696</v>
      </c>
      <c r="O16" s="212">
        <v>112090994.74976</v>
      </c>
      <c r="P16" s="212">
        <v>924405334.66609001</v>
      </c>
    </row>
    <row r="17" spans="2:16" ht="12" customHeight="1" x14ac:dyDescent="0.2">
      <c r="B17" s="152"/>
      <c r="C17" s="155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44</v>
      </c>
      <c r="C19" s="152" t="s">
        <v>45</v>
      </c>
      <c r="D19" s="18">
        <v>35717767.871180005</v>
      </c>
      <c r="E19" s="18">
        <v>32596406.759129997</v>
      </c>
      <c r="F19" s="18">
        <v>40018424.656259999</v>
      </c>
      <c r="G19" s="18">
        <v>17638663.640180007</v>
      </c>
      <c r="H19" s="18">
        <v>38108319.525930002</v>
      </c>
      <c r="I19" s="18">
        <v>34840394.022519998</v>
      </c>
      <c r="J19" s="18">
        <v>29966216.667880006</v>
      </c>
      <c r="K19" s="18">
        <v>46421759.300250001</v>
      </c>
      <c r="L19" s="18">
        <v>40180271.749779992</v>
      </c>
      <c r="M19" s="18">
        <v>30142310.604829993</v>
      </c>
      <c r="N19" s="18">
        <v>27548721.992539998</v>
      </c>
      <c r="O19" s="18">
        <v>51716935.881080002</v>
      </c>
      <c r="P19" s="18">
        <v>424896192.67155993</v>
      </c>
    </row>
    <row r="20" spans="2:16" ht="12" customHeight="1" x14ac:dyDescent="0.2">
      <c r="B20" s="152" t="s">
        <v>46</v>
      </c>
      <c r="C20" s="152" t="s">
        <v>47</v>
      </c>
      <c r="D20" s="18">
        <v>-346774.51949000004</v>
      </c>
      <c r="E20" s="18">
        <v>-1015436.5639</v>
      </c>
      <c r="F20" s="18">
        <v>36241513.888099998</v>
      </c>
      <c r="G20" s="18">
        <v>-1272846.68349</v>
      </c>
      <c r="H20" s="18">
        <v>-2341891.057</v>
      </c>
      <c r="I20" s="18">
        <v>-395037.01579000003</v>
      </c>
      <c r="J20" s="18">
        <v>-545198.5509400001</v>
      </c>
      <c r="K20" s="18">
        <v>645372.64208999998</v>
      </c>
      <c r="L20" s="18">
        <v>-318461.39577999996</v>
      </c>
      <c r="M20" s="18">
        <v>1543911.0315</v>
      </c>
      <c r="N20" s="18">
        <v>70988881.998280004</v>
      </c>
      <c r="O20" s="18">
        <v>8242786.3880099999</v>
      </c>
      <c r="P20" s="18">
        <v>111426820.16159</v>
      </c>
    </row>
    <row r="21" spans="2:16" ht="12" customHeight="1" x14ac:dyDescent="0.2">
      <c r="B21" s="152" t="s">
        <v>48</v>
      </c>
      <c r="C21" s="152" t="s">
        <v>49</v>
      </c>
      <c r="D21" s="18">
        <v>4122398.5490900003</v>
      </c>
      <c r="E21" s="18">
        <v>8782672.0278599989</v>
      </c>
      <c r="F21" s="18">
        <v>35056.997229998939</v>
      </c>
      <c r="G21" s="18">
        <v>82401.756010001525</v>
      </c>
      <c r="H21" s="18">
        <v>27589.170899999619</v>
      </c>
      <c r="I21" s="18">
        <v>-155536.57169999927</v>
      </c>
      <c r="J21" s="18">
        <v>104591.94683999941</v>
      </c>
      <c r="K21" s="18">
        <v>-137075.43969999815</v>
      </c>
      <c r="L21" s="18">
        <v>9326.3360799998045</v>
      </c>
      <c r="M21" s="18">
        <v>-40923.490860002115</v>
      </c>
      <c r="N21" s="18">
        <v>-16398.958799999207</v>
      </c>
      <c r="O21" s="18">
        <v>43868.557549999998</v>
      </c>
      <c r="P21" s="18">
        <v>12857970.8805</v>
      </c>
    </row>
    <row r="22" spans="2:16" ht="12" customHeight="1" x14ac:dyDescent="0.2">
      <c r="B22" s="152" t="s">
        <v>50</v>
      </c>
      <c r="C22" s="152" t="s">
        <v>51</v>
      </c>
      <c r="D22" s="18">
        <v>68510.240860000005</v>
      </c>
      <c r="E22" s="18">
        <v>554065.53625999996</v>
      </c>
      <c r="F22" s="18">
        <v>439141.538</v>
      </c>
      <c r="G22" s="18">
        <v>430330.71601999999</v>
      </c>
      <c r="H22" s="18">
        <v>489605.99872999999</v>
      </c>
      <c r="I22" s="18">
        <v>487882.59899999999</v>
      </c>
      <c r="J22" s="18">
        <v>511022.91100000002</v>
      </c>
      <c r="K22" s="18">
        <v>534450.505</v>
      </c>
      <c r="L22" s="18">
        <v>469086.08859</v>
      </c>
      <c r="M22" s="18">
        <v>551504.58255999989</v>
      </c>
      <c r="N22" s="18">
        <v>605795.37188999995</v>
      </c>
      <c r="O22" s="18">
        <v>1069232.81112</v>
      </c>
      <c r="P22" s="18">
        <v>6210628.899029999</v>
      </c>
    </row>
    <row r="23" spans="2:16" ht="12" customHeight="1" x14ac:dyDescent="0.2">
      <c r="B23" s="152" t="s">
        <v>52</v>
      </c>
      <c r="C23" s="152" t="s">
        <v>53</v>
      </c>
      <c r="D23" s="18">
        <v>23472.34996</v>
      </c>
      <c r="E23" s="18">
        <v>31025.935359999999</v>
      </c>
      <c r="F23" s="18">
        <v>31056.516789999998</v>
      </c>
      <c r="G23" s="18">
        <v>39003.604010000003</v>
      </c>
      <c r="H23" s="18">
        <v>4145.8827200000005</v>
      </c>
      <c r="I23" s="18">
        <v>31638.58726</v>
      </c>
      <c r="J23" s="18">
        <v>24524.37875</v>
      </c>
      <c r="K23" s="18">
        <v>18578.94022</v>
      </c>
      <c r="L23" s="18">
        <v>23701.190569999999</v>
      </c>
      <c r="M23" s="18">
        <v>44799.475429999999</v>
      </c>
      <c r="N23" s="18">
        <v>122585.42844</v>
      </c>
      <c r="O23" s="18">
        <v>65964.375599999999</v>
      </c>
      <c r="P23" s="18">
        <v>460496.66510999994</v>
      </c>
    </row>
    <row r="24" spans="2:16" ht="12" customHeight="1" x14ac:dyDescent="0.2">
      <c r="B24" s="152"/>
      <c r="C24" s="152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55</v>
      </c>
      <c r="C25" s="152" t="s">
        <v>56</v>
      </c>
      <c r="D25" s="18">
        <v>5841003.8225599993</v>
      </c>
      <c r="E25" s="18">
        <v>35833748.45222</v>
      </c>
      <c r="F25" s="18">
        <v>16745983.041870002</v>
      </c>
      <c r="G25" s="18">
        <v>17013711.385560002</v>
      </c>
      <c r="H25" s="18">
        <v>25553537.585340004</v>
      </c>
      <c r="I25" s="18">
        <v>17161998.148779999</v>
      </c>
      <c r="J25" s="18">
        <v>7650685.1258000005</v>
      </c>
      <c r="K25" s="18">
        <v>44935944.569320001</v>
      </c>
      <c r="L25" s="18">
        <v>19091625.543729998</v>
      </c>
      <c r="M25" s="18">
        <v>18087956.018539999</v>
      </c>
      <c r="N25" s="18">
        <v>25508644.126659997</v>
      </c>
      <c r="O25" s="18">
        <v>35463378.188650012</v>
      </c>
      <c r="P25" s="18">
        <v>268888216.00902998</v>
      </c>
    </row>
    <row r="26" spans="2:16" ht="12" customHeight="1" x14ac:dyDescent="0.2">
      <c r="B26" s="152" t="s">
        <v>57</v>
      </c>
      <c r="C26" s="152" t="s">
        <v>58</v>
      </c>
      <c r="D26" s="18">
        <v>-307193.88361999998</v>
      </c>
      <c r="E26" s="18">
        <v>2806086.5885900003</v>
      </c>
      <c r="F26" s="18">
        <v>3010147.6839000001</v>
      </c>
      <c r="G26" s="18">
        <v>2737574.9863</v>
      </c>
      <c r="H26" s="18">
        <v>2747983.0728000002</v>
      </c>
      <c r="I26" s="18">
        <v>2793190.878</v>
      </c>
      <c r="J26" s="18">
        <v>2787169.90698</v>
      </c>
      <c r="K26" s="18">
        <v>1408197.43478</v>
      </c>
      <c r="L26" s="18">
        <v>2266213.6061199997</v>
      </c>
      <c r="M26" s="18">
        <v>2460253.76198</v>
      </c>
      <c r="N26" s="18">
        <v>2675220.3870000001</v>
      </c>
      <c r="O26" s="18">
        <v>5429432.7362500001</v>
      </c>
      <c r="P26" s="18">
        <v>30814277.159079999</v>
      </c>
    </row>
    <row r="27" spans="2:16" ht="12" customHeight="1" x14ac:dyDescent="0.2">
      <c r="B27" s="152" t="s">
        <v>59</v>
      </c>
      <c r="C27" s="152" t="s">
        <v>60</v>
      </c>
      <c r="D27" s="18">
        <v>804381.19759</v>
      </c>
      <c r="E27" s="18">
        <v>1685015.97643</v>
      </c>
      <c r="F27" s="18">
        <v>1698266.3667300001</v>
      </c>
      <c r="G27" s="18">
        <v>1891809.3617999998</v>
      </c>
      <c r="H27" s="18">
        <v>1784804.2426</v>
      </c>
      <c r="I27" s="18">
        <v>1733731.24012</v>
      </c>
      <c r="J27" s="18">
        <v>1631062.06348</v>
      </c>
      <c r="K27" s="18">
        <v>1429585.7095899999</v>
      </c>
      <c r="L27" s="18">
        <v>1477379.57546</v>
      </c>
      <c r="M27" s="18">
        <v>1424833.86335</v>
      </c>
      <c r="N27" s="18">
        <v>1435356.2867300001</v>
      </c>
      <c r="O27" s="18">
        <v>2224462.5364200003</v>
      </c>
      <c r="P27" s="18">
        <v>19220688.420299999</v>
      </c>
    </row>
    <row r="28" spans="2:16" ht="12" customHeight="1" x14ac:dyDescent="0.2">
      <c r="B28" s="152" t="s">
        <v>61</v>
      </c>
      <c r="C28" s="152" t="s">
        <v>62</v>
      </c>
      <c r="D28" s="18">
        <v>-12277.844999999999</v>
      </c>
      <c r="E28" s="18">
        <v>216674.08202</v>
      </c>
      <c r="F28" s="18">
        <v>450335.51856</v>
      </c>
      <c r="G28" s="18">
        <v>888033.95285</v>
      </c>
      <c r="H28" s="18">
        <v>852578.96167999995</v>
      </c>
      <c r="I28" s="18">
        <v>512233.36254</v>
      </c>
      <c r="J28" s="18">
        <v>982577.59411000006</v>
      </c>
      <c r="K28" s="18">
        <v>406118.21495999995</v>
      </c>
      <c r="L28" s="18">
        <v>487771.34508</v>
      </c>
      <c r="M28" s="18">
        <v>817522.20686000003</v>
      </c>
      <c r="N28" s="18">
        <v>423224.86174000002</v>
      </c>
      <c r="O28" s="18">
        <v>1440156.56626</v>
      </c>
      <c r="P28" s="18">
        <v>7464948.8216599999</v>
      </c>
    </row>
    <row r="29" spans="2:16" ht="12" customHeight="1" x14ac:dyDescent="0.2">
      <c r="B29" s="152" t="s">
        <v>63</v>
      </c>
      <c r="C29" s="152" t="s">
        <v>64</v>
      </c>
      <c r="D29" s="18">
        <v>21137.655149999999</v>
      </c>
      <c r="E29" s="18">
        <v>186632.23183</v>
      </c>
      <c r="F29" s="18">
        <v>243913.78185</v>
      </c>
      <c r="G29" s="18">
        <v>213077.88050999999</v>
      </c>
      <c r="H29" s="18">
        <v>204375.34477000003</v>
      </c>
      <c r="I29" s="18">
        <v>343263.27100000001</v>
      </c>
      <c r="J29" s="18">
        <v>231520.94699999999</v>
      </c>
      <c r="K29" s="18">
        <v>186050.272</v>
      </c>
      <c r="L29" s="18">
        <v>243581.45140000002</v>
      </c>
      <c r="M29" s="18">
        <v>206261.85558</v>
      </c>
      <c r="N29" s="18">
        <v>193609.72115</v>
      </c>
      <c r="O29" s="18">
        <v>463249.70243</v>
      </c>
      <c r="P29" s="18">
        <v>2736674.11467</v>
      </c>
    </row>
    <row r="30" spans="2:16" ht="12" customHeight="1" x14ac:dyDescent="0.2">
      <c r="B30" s="152" t="s">
        <v>65</v>
      </c>
      <c r="C30" s="152" t="s">
        <v>66</v>
      </c>
      <c r="D30" s="18">
        <v>643730.89704999991</v>
      </c>
      <c r="E30" s="18">
        <v>913294.21758000006</v>
      </c>
      <c r="F30" s="18">
        <v>1091038.6432699999</v>
      </c>
      <c r="G30" s="18">
        <v>1381318.08999</v>
      </c>
      <c r="H30" s="18">
        <v>1188572.3494200001</v>
      </c>
      <c r="I30" s="18">
        <v>1212987.45282</v>
      </c>
      <c r="J30" s="18">
        <v>1552009.0637100001</v>
      </c>
      <c r="K30" s="18">
        <v>930429.52633000002</v>
      </c>
      <c r="L30" s="18">
        <v>1327988.6721900001</v>
      </c>
      <c r="M30" s="18">
        <v>1486858.7477200001</v>
      </c>
      <c r="N30" s="18">
        <v>1202448.5305299999</v>
      </c>
      <c r="O30" s="18">
        <v>1690428.49712</v>
      </c>
      <c r="P30" s="18">
        <v>14621104.687729999</v>
      </c>
    </row>
    <row r="31" spans="2:16" ht="12" customHeight="1" x14ac:dyDescent="0.2">
      <c r="B31" s="152"/>
      <c r="C31" s="152" t="s">
        <v>67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68</v>
      </c>
      <c r="C32" s="152" t="s">
        <v>69</v>
      </c>
      <c r="D32" s="18">
        <v>25471.99005</v>
      </c>
      <c r="E32" s="18">
        <v>640904.72860000003</v>
      </c>
      <c r="F32" s="18">
        <v>681897.99361999996</v>
      </c>
      <c r="G32" s="18">
        <v>1354743.2147599999</v>
      </c>
      <c r="H32" s="18">
        <v>836321.22904000001</v>
      </c>
      <c r="I32" s="18">
        <v>786896.78917999996</v>
      </c>
      <c r="J32" s="18">
        <v>1375989.2192899999</v>
      </c>
      <c r="K32" s="18">
        <v>941557.3248200001</v>
      </c>
      <c r="L32" s="18">
        <v>767086.24026999995</v>
      </c>
      <c r="M32" s="18">
        <v>1239825.8059200002</v>
      </c>
      <c r="N32" s="18">
        <v>673543.27168000001</v>
      </c>
      <c r="O32" s="18">
        <v>2042740.0988200002</v>
      </c>
      <c r="P32" s="18">
        <v>11366977.90605</v>
      </c>
    </row>
    <row r="33" spans="1:17" ht="12" customHeight="1" x14ac:dyDescent="0.2">
      <c r="B33" s="152"/>
      <c r="C33" s="152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71</v>
      </c>
      <c r="C34" s="152" t="s">
        <v>72</v>
      </c>
      <c r="D34" s="18">
        <v>0</v>
      </c>
      <c r="E34" s="18">
        <v>0</v>
      </c>
      <c r="F34" s="18">
        <v>0</v>
      </c>
      <c r="G34" s="18">
        <v>0</v>
      </c>
      <c r="H34" s="18">
        <v>-0.16719999999999999</v>
      </c>
      <c r="I34" s="18">
        <v>0</v>
      </c>
      <c r="J34" s="18">
        <v>0</v>
      </c>
      <c r="K34" s="18">
        <v>0</v>
      </c>
      <c r="L34" s="18">
        <v>716096.21035000007</v>
      </c>
      <c r="M34" s="18">
        <v>0</v>
      </c>
      <c r="N34" s="18">
        <v>8.4638600000000004</v>
      </c>
      <c r="O34" s="18">
        <v>22.79156</v>
      </c>
      <c r="P34" s="18">
        <v>716127.2985700001</v>
      </c>
    </row>
    <row r="35" spans="1:17" ht="12" customHeight="1" x14ac:dyDescent="0.2">
      <c r="B35" s="152"/>
      <c r="C35" s="152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63" t="s">
        <v>74</v>
      </c>
      <c r="C36" s="163" t="s">
        <v>75</v>
      </c>
      <c r="D36" s="212">
        <v>752593.39211999986</v>
      </c>
      <c r="E36" s="212">
        <v>-25004.930319999978</v>
      </c>
      <c r="F36" s="212">
        <v>973642.87833000021</v>
      </c>
      <c r="G36" s="212">
        <v>616253.79661999992</v>
      </c>
      <c r="H36" s="212">
        <v>-1885967.13524</v>
      </c>
      <c r="I36" s="212">
        <v>844007.15751000005</v>
      </c>
      <c r="J36" s="212">
        <v>879310.23464000004</v>
      </c>
      <c r="K36" s="212">
        <v>1319107.7654200001</v>
      </c>
      <c r="L36" s="212">
        <v>1879754.61907</v>
      </c>
      <c r="M36" s="212">
        <v>608616.74957000022</v>
      </c>
      <c r="N36" s="212">
        <v>-1913203.4550499998</v>
      </c>
      <c r="O36" s="212">
        <v>1096169.9574899999</v>
      </c>
      <c r="P36" s="212">
        <v>5145281.0301599996</v>
      </c>
    </row>
    <row r="37" spans="1:17" s="5" customFormat="1" ht="12" customHeight="1" thickBot="1" x14ac:dyDescent="0.25">
      <c r="B37" s="219">
        <v>38</v>
      </c>
      <c r="C37" s="169" t="s">
        <v>76</v>
      </c>
      <c r="D37" s="213">
        <v>43727694.041689992</v>
      </c>
      <c r="E37" s="213">
        <v>82996481.192340001</v>
      </c>
      <c r="F37" s="213">
        <v>101449204.45535</v>
      </c>
      <c r="G37" s="213">
        <v>39391812.966700003</v>
      </c>
      <c r="H37" s="213">
        <v>67307068.872380003</v>
      </c>
      <c r="I37" s="213">
        <v>59992686.226830006</v>
      </c>
      <c r="J37" s="213">
        <v>43568213.425809994</v>
      </c>
      <c r="K37" s="213">
        <v>98834401.054849997</v>
      </c>
      <c r="L37" s="213">
        <v>68459688.059819996</v>
      </c>
      <c r="M37" s="213">
        <v>54984896.456579983</v>
      </c>
      <c r="N37" s="213">
        <v>129217668.71342</v>
      </c>
      <c r="O37" s="213">
        <v>110764482.54276</v>
      </c>
      <c r="P37" s="213">
        <v>900694298.0085299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77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06" t="s">
        <v>78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7" s="5" customFormat="1" ht="12" customHeight="1" x14ac:dyDescent="0.2">
      <c r="B41" s="153" t="s">
        <v>44</v>
      </c>
      <c r="C41" s="153" t="s">
        <v>79</v>
      </c>
      <c r="D41" s="46">
        <v>35717767.871180005</v>
      </c>
      <c r="E41" s="46">
        <v>32596406.759129997</v>
      </c>
      <c r="F41" s="46">
        <v>40018424.656259999</v>
      </c>
      <c r="G41" s="46">
        <v>17638663.640180007</v>
      </c>
      <c r="H41" s="46">
        <v>38108319.525930002</v>
      </c>
      <c r="I41" s="46">
        <v>34840394.022519998</v>
      </c>
      <c r="J41" s="46">
        <v>29966216.667880006</v>
      </c>
      <c r="K41" s="46">
        <v>46421759.300250001</v>
      </c>
      <c r="L41" s="46">
        <v>40180271.749779992</v>
      </c>
      <c r="M41" s="46">
        <v>30142310.604829993</v>
      </c>
      <c r="N41" s="46">
        <v>27548721.992539998</v>
      </c>
      <c r="O41" s="46">
        <v>51716935.881080002</v>
      </c>
      <c r="P41" s="46">
        <v>424896192.67155993</v>
      </c>
      <c r="Q41" s="1"/>
    </row>
    <row r="42" spans="1:17" ht="12" customHeight="1" x14ac:dyDescent="0.2">
      <c r="B42" s="207" t="s">
        <v>80</v>
      </c>
      <c r="C42" s="207" t="s">
        <v>81</v>
      </c>
      <c r="D42" s="208">
        <v>36512034.663460009</v>
      </c>
      <c r="E42" s="208">
        <v>31899386.32471</v>
      </c>
      <c r="F42" s="208">
        <v>39476683.314099997</v>
      </c>
      <c r="G42" s="208">
        <v>16594981.692650009</v>
      </c>
      <c r="H42" s="208">
        <v>37285149.345340006</v>
      </c>
      <c r="I42" s="208">
        <v>34175574.923249997</v>
      </c>
      <c r="J42" s="208">
        <v>28267446.492880005</v>
      </c>
      <c r="K42" s="208">
        <v>45652904.555089995</v>
      </c>
      <c r="L42" s="208">
        <v>39599102.266559988</v>
      </c>
      <c r="M42" s="208">
        <v>29423069.705409996</v>
      </c>
      <c r="N42" s="208">
        <v>26902906.469199996</v>
      </c>
      <c r="O42" s="208">
        <v>50767619.705890007</v>
      </c>
      <c r="P42" s="208">
        <v>416556859.45854002</v>
      </c>
    </row>
    <row r="43" spans="1:17" ht="12" customHeight="1" x14ac:dyDescent="0.2">
      <c r="B43" s="152" t="s">
        <v>82</v>
      </c>
      <c r="C43" s="232" t="s">
        <v>83</v>
      </c>
      <c r="D43" s="208">
        <v>67558568.950660005</v>
      </c>
      <c r="E43" s="208">
        <v>59263208.308629997</v>
      </c>
      <c r="F43" s="208">
        <v>66608333.843160003</v>
      </c>
      <c r="G43" s="208">
        <v>47759118.038540006</v>
      </c>
      <c r="H43" s="208">
        <v>65424320.470970005</v>
      </c>
      <c r="I43" s="208">
        <v>61269899.907899998</v>
      </c>
      <c r="J43" s="208">
        <v>59385500.428830005</v>
      </c>
      <c r="K43" s="208">
        <v>72854743.681290001</v>
      </c>
      <c r="L43" s="208">
        <v>66525646.491839997</v>
      </c>
      <c r="M43" s="208">
        <v>60264055.119000003</v>
      </c>
      <c r="N43" s="208">
        <v>54320458.432460003</v>
      </c>
      <c r="O43" s="208">
        <v>77979306.674860001</v>
      </c>
      <c r="P43" s="208">
        <v>759213160.34814</v>
      </c>
    </row>
    <row r="44" spans="1:17" ht="12" customHeight="1" x14ac:dyDescent="0.2">
      <c r="B44" s="152"/>
      <c r="C44" s="155" t="s">
        <v>84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215" t="s">
        <v>85</v>
      </c>
      <c r="D45" s="27">
        <v>43723019.950580001</v>
      </c>
      <c r="E45" s="27">
        <v>42678601.862719998</v>
      </c>
      <c r="F45" s="27">
        <v>45037602.074110001</v>
      </c>
      <c r="G45" s="27">
        <v>46670991.754760005</v>
      </c>
      <c r="H45" s="27">
        <v>48543947.101220004</v>
      </c>
      <c r="I45" s="27">
        <v>45843417.775179997</v>
      </c>
      <c r="J45" s="27">
        <v>44398960.35328</v>
      </c>
      <c r="K45" s="27">
        <v>45076853.850050002</v>
      </c>
      <c r="L45" s="27">
        <v>48225929.111000001</v>
      </c>
      <c r="M45" s="27">
        <v>45154319.75203</v>
      </c>
      <c r="N45" s="27">
        <v>43878039.874739997</v>
      </c>
      <c r="O45" s="27">
        <v>50167831.195150003</v>
      </c>
      <c r="P45" s="27">
        <v>549399514.65481997</v>
      </c>
    </row>
    <row r="46" spans="1:17" ht="12" customHeight="1" x14ac:dyDescent="0.2">
      <c r="B46" s="152"/>
      <c r="C46" s="215" t="s">
        <v>86</v>
      </c>
      <c r="D46" s="27">
        <v>7567999.2083599996</v>
      </c>
      <c r="E46" s="27">
        <v>8403691.453569999</v>
      </c>
      <c r="F46" s="27">
        <v>8792990.8861999996</v>
      </c>
      <c r="G46" s="27">
        <v>9252021.8156000003</v>
      </c>
      <c r="H46" s="27">
        <v>9680484.3381600007</v>
      </c>
      <c r="I46" s="27">
        <v>9126903.7239999995</v>
      </c>
      <c r="J46" s="27">
        <v>8661635.3129999992</v>
      </c>
      <c r="K46" s="27">
        <v>8688425.2352699991</v>
      </c>
      <c r="L46" s="27">
        <v>8639843.3817500006</v>
      </c>
      <c r="M46" s="27">
        <v>8910940.9375700001</v>
      </c>
      <c r="N46" s="27">
        <v>8984690.0032300018</v>
      </c>
      <c r="O46" s="27">
        <v>10679432.100190001</v>
      </c>
      <c r="P46" s="27">
        <v>107389058.39690001</v>
      </c>
    </row>
    <row r="47" spans="1:17" ht="12" customHeight="1" x14ac:dyDescent="0.2">
      <c r="B47" s="152"/>
      <c r="C47" s="215" t="s">
        <v>87</v>
      </c>
      <c r="D47" s="27">
        <v>674.73500000000001</v>
      </c>
      <c r="E47" s="27">
        <v>2083.7429999999999</v>
      </c>
      <c r="F47" s="27">
        <v>1946858.5689999999</v>
      </c>
      <c r="G47" s="27">
        <v>-1273025.318</v>
      </c>
      <c r="H47" s="27">
        <v>1327.0989999999999</v>
      </c>
      <c r="I47" s="27">
        <v>526.65200000000004</v>
      </c>
      <c r="J47" s="27">
        <v>1267500.7050000001</v>
      </c>
      <c r="K47" s="27">
        <v>12489906.577</v>
      </c>
      <c r="L47" s="27">
        <v>60879.813999999998</v>
      </c>
      <c r="M47" s="27">
        <v>3347.4870000000001</v>
      </c>
      <c r="N47" s="27">
        <v>169.08799999999999</v>
      </c>
      <c r="O47" s="27">
        <v>67.584999999999994</v>
      </c>
      <c r="P47" s="27">
        <v>14500316.736</v>
      </c>
    </row>
    <row r="48" spans="1:17" ht="12" customHeight="1" x14ac:dyDescent="0.2">
      <c r="B48" s="152"/>
      <c r="C48" s="215" t="s">
        <v>88</v>
      </c>
      <c r="D48" s="27">
        <v>624361.09026999993</v>
      </c>
      <c r="E48" s="27">
        <v>2438449.7385399998</v>
      </c>
      <c r="F48" s="27">
        <v>3055005.3780700001</v>
      </c>
      <c r="G48" s="27">
        <v>11003756.675559999</v>
      </c>
      <c r="H48" s="27">
        <v>2841249.6195500004</v>
      </c>
      <c r="I48" s="27">
        <v>4399166.1601099996</v>
      </c>
      <c r="J48" s="27">
        <v>1116388.4434200001</v>
      </c>
      <c r="K48" s="27">
        <v>1251642.3955399999</v>
      </c>
      <c r="L48" s="27">
        <v>3984103.8830800001</v>
      </c>
      <c r="M48" s="27">
        <v>708937.20848999999</v>
      </c>
      <c r="N48" s="27">
        <v>-5084184.8026999999</v>
      </c>
      <c r="O48" s="27">
        <v>3646872.1001000004</v>
      </c>
      <c r="P48" s="27">
        <v>29985747.89003</v>
      </c>
    </row>
    <row r="49" spans="2:17" ht="12" customHeight="1" x14ac:dyDescent="0.2">
      <c r="B49" s="152"/>
      <c r="C49" s="215" t="s">
        <v>89</v>
      </c>
      <c r="D49" s="27">
        <v>379.63900000000001</v>
      </c>
      <c r="E49" s="27">
        <v>65.423000000000002</v>
      </c>
      <c r="F49" s="27">
        <v>51.747</v>
      </c>
      <c r="G49" s="27">
        <v>167.535</v>
      </c>
      <c r="H49" s="27">
        <v>52.868000000000002</v>
      </c>
      <c r="I49" s="27">
        <v>654.21100000000001</v>
      </c>
      <c r="J49" s="27">
        <v>25.297000000000001</v>
      </c>
      <c r="K49" s="27">
        <v>-24.373999999999999</v>
      </c>
      <c r="L49" s="27">
        <v>36.515000000000001</v>
      </c>
      <c r="M49" s="27">
        <v>-5.6349999999999998</v>
      </c>
      <c r="N49" s="27">
        <v>14.972</v>
      </c>
      <c r="O49" s="27">
        <v>-4.7939999999999996</v>
      </c>
      <c r="P49" s="27">
        <v>1413.4040000000002</v>
      </c>
    </row>
    <row r="50" spans="2:17" ht="12" customHeight="1" x14ac:dyDescent="0.2">
      <c r="B50" s="152"/>
      <c r="C50" s="215" t="s">
        <v>90</v>
      </c>
      <c r="D50" s="27">
        <v>2856959.4950000001</v>
      </c>
      <c r="E50" s="27">
        <v>2796168.5630000001</v>
      </c>
      <c r="F50" s="27">
        <v>2784853.3960000002</v>
      </c>
      <c r="G50" s="27">
        <v>2789592.4240000001</v>
      </c>
      <c r="H50" s="27">
        <v>2884306.139</v>
      </c>
      <c r="I50" s="27">
        <v>-80793.539999999994</v>
      </c>
      <c r="J50" s="27">
        <v>3041874.7069999999</v>
      </c>
      <c r="K50" s="27">
        <v>3036749.159</v>
      </c>
      <c r="L50" s="27">
        <v>3309145.8369999998</v>
      </c>
      <c r="M50" s="27">
        <v>3322529.7439999999</v>
      </c>
      <c r="N50" s="27">
        <v>3506835.2179999999</v>
      </c>
      <c r="O50" s="27">
        <v>-18387.715</v>
      </c>
      <c r="P50" s="27">
        <v>30229833.427000001</v>
      </c>
    </row>
    <row r="51" spans="2:17" ht="12" customHeight="1" x14ac:dyDescent="0.2">
      <c r="B51" s="152"/>
      <c r="C51" s="215" t="s">
        <v>91</v>
      </c>
      <c r="D51" s="27">
        <v>11259169.231710002</v>
      </c>
      <c r="E51" s="27">
        <v>1329247.38314</v>
      </c>
      <c r="F51" s="27">
        <v>3722201.1644900003</v>
      </c>
      <c r="G51" s="27">
        <v>2929025.0564799998</v>
      </c>
      <c r="H51" s="27">
        <v>2407477.2071999996</v>
      </c>
      <c r="I51" s="27">
        <v>3366619.1265400001</v>
      </c>
      <c r="J51" s="27">
        <v>2504765.6713700006</v>
      </c>
      <c r="K51" s="27">
        <v>147396.57175999999</v>
      </c>
      <c r="L51" s="27">
        <v>183989.77839999998</v>
      </c>
      <c r="M51" s="27">
        <v>274771.30665000004</v>
      </c>
      <c r="N51" s="27">
        <v>937434.50033000007</v>
      </c>
      <c r="O51" s="27">
        <v>10889953.34331</v>
      </c>
      <c r="P51" s="27">
        <v>39952050.341380008</v>
      </c>
    </row>
    <row r="52" spans="2:17" ht="12" customHeight="1" x14ac:dyDescent="0.2">
      <c r="B52" s="152"/>
      <c r="C52" s="215" t="s">
        <v>92</v>
      </c>
      <c r="D52" s="27">
        <v>796346.37135000003</v>
      </c>
      <c r="E52" s="27">
        <v>521359.59904999996</v>
      </c>
      <c r="F52" s="27">
        <v>503793.72751000006</v>
      </c>
      <c r="G52" s="27">
        <v>439274.22740999999</v>
      </c>
      <c r="H52" s="27">
        <v>309320.19852999999</v>
      </c>
      <c r="I52" s="27">
        <v>373142.12191000005</v>
      </c>
      <c r="J52" s="27">
        <v>434452.05469999998</v>
      </c>
      <c r="K52" s="27">
        <v>1444131.81861</v>
      </c>
      <c r="L52" s="27">
        <v>1345124.6273899998</v>
      </c>
      <c r="M52" s="27">
        <v>1327822.4484999999</v>
      </c>
      <c r="N52" s="27">
        <v>615413.59671000007</v>
      </c>
      <c r="O52" s="27">
        <v>439570.32551</v>
      </c>
      <c r="P52" s="27">
        <v>8549751.117180001</v>
      </c>
    </row>
    <row r="53" spans="2:17" ht="12" customHeight="1" x14ac:dyDescent="0.2">
      <c r="B53" s="152"/>
      <c r="C53" s="215" t="s">
        <v>93</v>
      </c>
      <c r="D53" s="27">
        <v>-202490.08195999998</v>
      </c>
      <c r="E53" s="27">
        <v>-198067.53428999998</v>
      </c>
      <c r="F53" s="27">
        <v>-271426.64638000005</v>
      </c>
      <c r="G53" s="27">
        <v>-25973475.148159999</v>
      </c>
      <c r="H53" s="27">
        <v>-2452940.9764999999</v>
      </c>
      <c r="I53" s="27">
        <v>-2842946.90399</v>
      </c>
      <c r="J53" s="27">
        <v>-3191243.0837599998</v>
      </c>
      <c r="K53" s="27">
        <v>-343215.78724999999</v>
      </c>
      <c r="L53" s="27">
        <v>-394331.93596999999</v>
      </c>
      <c r="M53" s="27">
        <v>-584145.76238999993</v>
      </c>
      <c r="N53" s="27">
        <v>-385903.56125999999</v>
      </c>
      <c r="O53" s="27">
        <v>-311410.61584000004</v>
      </c>
      <c r="P53" s="27">
        <v>-37151598.037750006</v>
      </c>
    </row>
    <row r="54" spans="2:17" ht="12" customHeight="1" x14ac:dyDescent="0.2">
      <c r="B54" s="152"/>
      <c r="C54" s="215" t="s">
        <v>94</v>
      </c>
      <c r="D54" s="27">
        <v>130792.954</v>
      </c>
      <c r="E54" s="27">
        <v>130790.618</v>
      </c>
      <c r="F54" s="27">
        <v>130767.014</v>
      </c>
      <c r="G54" s="27">
        <v>130759.716</v>
      </c>
      <c r="H54" s="27">
        <v>130826.823</v>
      </c>
      <c r="I54" s="27">
        <v>130863.97</v>
      </c>
      <c r="J54" s="27">
        <v>130943.717</v>
      </c>
      <c r="K54" s="27">
        <v>130956.993</v>
      </c>
      <c r="L54" s="27">
        <v>130958.852</v>
      </c>
      <c r="M54" s="27">
        <v>130953.916</v>
      </c>
      <c r="N54" s="27">
        <v>130882.34600000001</v>
      </c>
      <c r="O54" s="27">
        <v>130749.11599999999</v>
      </c>
      <c r="P54" s="27">
        <v>1570246.0349999997</v>
      </c>
    </row>
    <row r="55" spans="2:17" ht="12" customHeight="1" x14ac:dyDescent="0.2">
      <c r="B55" s="152"/>
      <c r="C55" s="215" t="s">
        <v>95</v>
      </c>
      <c r="D55" s="27">
        <v>664095.15185999998</v>
      </c>
      <c r="E55" s="27">
        <v>817873.49360000005</v>
      </c>
      <c r="F55" s="27">
        <v>792135.54700000002</v>
      </c>
      <c r="G55" s="27">
        <v>999048.071</v>
      </c>
      <c r="H55" s="27">
        <v>780792</v>
      </c>
      <c r="I55" s="27">
        <v>709721.83900000004</v>
      </c>
      <c r="J55" s="27">
        <v>796233.27500000002</v>
      </c>
      <c r="K55" s="27">
        <v>726580.01500000001</v>
      </c>
      <c r="L55" s="27">
        <v>676783.45900000003</v>
      </c>
      <c r="M55" s="27">
        <v>784245.48699999996</v>
      </c>
      <c r="N55" s="27">
        <v>893344.23800000001</v>
      </c>
      <c r="O55" s="27">
        <v>767687.76300000004</v>
      </c>
      <c r="P55" s="27">
        <v>9408540.3394600004</v>
      </c>
    </row>
    <row r="56" spans="2:17" ht="12" customHeight="1" x14ac:dyDescent="0.2">
      <c r="B56" s="152"/>
      <c r="C56" s="215" t="s">
        <v>96</v>
      </c>
      <c r="D56" s="27">
        <v>142670.734</v>
      </c>
      <c r="E56" s="27">
        <v>166076.973</v>
      </c>
      <c r="F56" s="27">
        <v>95721.115999999995</v>
      </c>
      <c r="G56" s="27">
        <v>755531.69799999997</v>
      </c>
      <c r="H56" s="27">
        <v>248469.571</v>
      </c>
      <c r="I56" s="27">
        <v>208625.454</v>
      </c>
      <c r="J56" s="27">
        <v>147426.74400000001</v>
      </c>
      <c r="K56" s="27">
        <v>117347.95600000001</v>
      </c>
      <c r="L56" s="27">
        <v>320724.87599999999</v>
      </c>
      <c r="M56" s="27">
        <v>140400.601</v>
      </c>
      <c r="N56" s="27">
        <v>717546.93599999999</v>
      </c>
      <c r="O56" s="27">
        <v>124209.629</v>
      </c>
      <c r="P56" s="27">
        <v>3184752.2880000002</v>
      </c>
    </row>
    <row r="57" spans="2:17" ht="12" customHeight="1" x14ac:dyDescent="0.2">
      <c r="B57" s="152"/>
      <c r="C57" s="215" t="s">
        <v>97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120.02292</v>
      </c>
      <c r="L57" s="27">
        <v>0</v>
      </c>
      <c r="M57" s="27">
        <v>3.278</v>
      </c>
      <c r="N57" s="27">
        <v>-0.83338000000000001</v>
      </c>
      <c r="O57" s="27">
        <v>481415.51084000006</v>
      </c>
      <c r="P57" s="27">
        <v>481537.97838000004</v>
      </c>
    </row>
    <row r="58" spans="2:17" ht="12" customHeight="1" x14ac:dyDescent="0.2">
      <c r="B58" s="152"/>
      <c r="C58" s="215" t="s">
        <v>98</v>
      </c>
      <c r="D58" s="27">
        <v>-5409.5285100000001</v>
      </c>
      <c r="E58" s="27">
        <v>176866.9923000001</v>
      </c>
      <c r="F58" s="27">
        <v>17779.870159999995</v>
      </c>
      <c r="G58" s="27">
        <v>35449.530889999987</v>
      </c>
      <c r="H58" s="27">
        <v>49008.482809999972</v>
      </c>
      <c r="I58" s="27">
        <v>33999.318150000006</v>
      </c>
      <c r="J58" s="27">
        <v>76537.231820000045</v>
      </c>
      <c r="K58" s="27">
        <v>87873.248390000022</v>
      </c>
      <c r="L58" s="27">
        <v>42458.293190000011</v>
      </c>
      <c r="M58" s="27">
        <v>89934.350150000027</v>
      </c>
      <c r="N58" s="27">
        <v>126176.85678999996</v>
      </c>
      <c r="O58" s="27">
        <v>981321.13160000008</v>
      </c>
      <c r="P58" s="27">
        <v>1711995.7777400003</v>
      </c>
    </row>
    <row r="59" spans="2:17" ht="12" customHeight="1" x14ac:dyDescent="0.2">
      <c r="B59" s="152" t="s">
        <v>99</v>
      </c>
      <c r="C59" s="233" t="s">
        <v>100</v>
      </c>
      <c r="D59" s="208">
        <v>152594.86080000002</v>
      </c>
      <c r="E59" s="208">
        <v>-329085.17191999999</v>
      </c>
      <c r="F59" s="208">
        <v>-96937.164230000009</v>
      </c>
      <c r="G59" s="208">
        <v>-164339.65788999997</v>
      </c>
      <c r="H59" s="208">
        <v>-1269022.3306300002</v>
      </c>
      <c r="I59" s="208">
        <v>-254814.04265000002</v>
      </c>
      <c r="J59" s="208">
        <v>-118073.24695</v>
      </c>
      <c r="K59" s="208">
        <v>-366235.16119999997</v>
      </c>
      <c r="L59" s="208">
        <v>1002420.4497</v>
      </c>
      <c r="M59" s="208">
        <v>-121394.74154999999</v>
      </c>
      <c r="N59" s="208">
        <v>-582022.64526000002</v>
      </c>
      <c r="O59" s="208">
        <v>-376290.48997000005</v>
      </c>
      <c r="P59" s="208">
        <v>-2523199.3417499997</v>
      </c>
    </row>
    <row r="60" spans="2:17" ht="12" customHeight="1" x14ac:dyDescent="0.2">
      <c r="B60" s="181" t="s">
        <v>101</v>
      </c>
      <c r="C60" s="234" t="s">
        <v>102</v>
      </c>
      <c r="D60" s="27">
        <v>-130792.954</v>
      </c>
      <c r="E60" s="27">
        <v>-130790.618</v>
      </c>
      <c r="F60" s="27">
        <v>-130767.014</v>
      </c>
      <c r="G60" s="27">
        <v>-130759.716</v>
      </c>
      <c r="H60" s="27">
        <v>-130826.823</v>
      </c>
      <c r="I60" s="27">
        <v>-130863.97</v>
      </c>
      <c r="J60" s="27">
        <v>-130943.717</v>
      </c>
      <c r="K60" s="27">
        <v>-130956.993</v>
      </c>
      <c r="L60" s="27">
        <v>-130958.852</v>
      </c>
      <c r="M60" s="27">
        <v>-130953.916</v>
      </c>
      <c r="N60" s="27">
        <v>-130882.34600000001</v>
      </c>
      <c r="O60" s="27">
        <v>-130749.11599999999</v>
      </c>
      <c r="P60" s="27">
        <v>-1570246.0349999997</v>
      </c>
    </row>
    <row r="61" spans="2:17" ht="12" customHeight="1" x14ac:dyDescent="0.2">
      <c r="B61" s="152" t="s">
        <v>103</v>
      </c>
      <c r="C61" s="234" t="s">
        <v>104</v>
      </c>
      <c r="D61" s="27">
        <v>-31068336.193999998</v>
      </c>
      <c r="E61" s="27">
        <v>-26903946.193999998</v>
      </c>
      <c r="F61" s="27">
        <v>-26903946.350830004</v>
      </c>
      <c r="G61" s="27">
        <v>-30869036.971999999</v>
      </c>
      <c r="H61" s="27">
        <v>-26739321.971999999</v>
      </c>
      <c r="I61" s="27">
        <v>-26704646.971999999</v>
      </c>
      <c r="J61" s="27">
        <v>-30869036.971999999</v>
      </c>
      <c r="K61" s="27">
        <v>-26704646.971999999</v>
      </c>
      <c r="L61" s="27">
        <v>-26704646.971999999</v>
      </c>
      <c r="M61" s="27">
        <v>-30869036.971999999</v>
      </c>
      <c r="N61" s="27">
        <v>-26704646.971999999</v>
      </c>
      <c r="O61" s="27">
        <v>-26704647.363000002</v>
      </c>
      <c r="P61" s="27">
        <v>-337745896.87782997</v>
      </c>
    </row>
    <row r="62" spans="2:17" ht="12" customHeight="1" x14ac:dyDescent="0.2">
      <c r="B62" s="152" t="s">
        <v>105</v>
      </c>
      <c r="C62" s="234" t="s">
        <v>106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-1093358.8509800001</v>
      </c>
      <c r="M62" s="27">
        <v>280400.21596</v>
      </c>
      <c r="N62" s="27">
        <v>0</v>
      </c>
      <c r="O62" s="164">
        <v>0</v>
      </c>
      <c r="P62" s="27">
        <v>-812958.63502000016</v>
      </c>
    </row>
    <row r="63" spans="2:17" x14ac:dyDescent="0.2">
      <c r="B63" s="152" t="s">
        <v>107</v>
      </c>
      <c r="C63" s="235" t="s">
        <v>108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-4000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165">
        <v>0</v>
      </c>
      <c r="P63" s="65">
        <v>-4000</v>
      </c>
    </row>
    <row r="64" spans="2:17" s="5" customFormat="1" ht="12" thickBot="1" x14ac:dyDescent="0.25">
      <c r="B64" s="166" t="s">
        <v>109</v>
      </c>
      <c r="C64" s="166" t="s">
        <v>110</v>
      </c>
      <c r="D64" s="217">
        <v>-794266.79227999994</v>
      </c>
      <c r="E64" s="217">
        <v>697020.43441999995</v>
      </c>
      <c r="F64" s="217">
        <v>541741.34216</v>
      </c>
      <c r="G64" s="217">
        <v>1043681.94753</v>
      </c>
      <c r="H64" s="217">
        <v>823170.18059</v>
      </c>
      <c r="I64" s="217">
        <v>664819.09927000001</v>
      </c>
      <c r="J64" s="217">
        <v>1698770.175</v>
      </c>
      <c r="K64" s="217">
        <v>768854.74515999993</v>
      </c>
      <c r="L64" s="217">
        <v>581169.48322000005</v>
      </c>
      <c r="M64" s="217">
        <v>719240.89941999991</v>
      </c>
      <c r="N64" s="217">
        <v>645815.52334000007</v>
      </c>
      <c r="O64" s="218">
        <v>949316.1751900001</v>
      </c>
      <c r="P64" s="217">
        <v>8339333.2130199997</v>
      </c>
      <c r="Q64" s="1"/>
    </row>
    <row r="65" spans="2:17" ht="12" thickBot="1" x14ac:dyDescent="0.25">
      <c r="B65" s="170"/>
      <c r="C65" s="171"/>
      <c r="D65" s="202"/>
      <c r="E65" s="202"/>
      <c r="F65" s="202"/>
      <c r="G65" s="202"/>
      <c r="H65" s="202"/>
      <c r="I65" s="202"/>
      <c r="J65" s="202"/>
      <c r="K65" s="202"/>
      <c r="L65" s="202"/>
      <c r="M65" s="202"/>
      <c r="N65" s="202"/>
      <c r="O65" s="202"/>
      <c r="P65" s="202"/>
    </row>
    <row r="66" spans="2:17" s="5" customFormat="1" ht="12" thickBot="1" x14ac:dyDescent="0.25">
      <c r="B66" s="169" t="s">
        <v>36</v>
      </c>
      <c r="C66" s="169" t="s">
        <v>111</v>
      </c>
      <c r="D66" s="185">
        <v>-3626527.6758099999</v>
      </c>
      <c r="E66" s="185">
        <v>-209603.84931999998</v>
      </c>
      <c r="F66" s="185">
        <v>-211215.04916</v>
      </c>
      <c r="G66" s="185">
        <v>-3622262.7344200001</v>
      </c>
      <c r="H66" s="185">
        <v>-262906.13211000001</v>
      </c>
      <c r="I66" s="185">
        <v>-204963.69441</v>
      </c>
      <c r="J66" s="185">
        <v>-3583268.0827299999</v>
      </c>
      <c r="K66" s="185">
        <v>-205675.71023</v>
      </c>
      <c r="L66" s="185">
        <v>-161733.17309</v>
      </c>
      <c r="M66" s="185">
        <v>-3588834.7564000003</v>
      </c>
      <c r="N66" s="185">
        <v>-230769.31323</v>
      </c>
      <c r="O66" s="186">
        <v>-224346.54559999998</v>
      </c>
      <c r="P66" s="185">
        <v>-16132106.716510002</v>
      </c>
      <c r="Q66" s="1"/>
    </row>
    <row r="67" spans="2:17" ht="12" thickBot="1" x14ac:dyDescent="0.25">
      <c r="B67" s="170"/>
      <c r="C67" s="170"/>
      <c r="D67" s="202"/>
      <c r="E67" s="202"/>
      <c r="F67" s="202"/>
      <c r="G67" s="202"/>
      <c r="H67" s="202"/>
      <c r="I67" s="202"/>
      <c r="J67" s="202"/>
      <c r="K67" s="202"/>
      <c r="L67" s="202"/>
      <c r="M67" s="202"/>
      <c r="N67" s="202"/>
      <c r="O67" s="202"/>
      <c r="P67" s="202"/>
    </row>
    <row r="68" spans="2:17" s="5" customFormat="1" x14ac:dyDescent="0.2">
      <c r="B68" s="174" t="s">
        <v>46</v>
      </c>
      <c r="C68" s="174" t="s">
        <v>112</v>
      </c>
      <c r="D68" s="189">
        <v>-346774.51949000004</v>
      </c>
      <c r="E68" s="189">
        <v>-1015436.5639</v>
      </c>
      <c r="F68" s="189">
        <v>36241513.888099998</v>
      </c>
      <c r="G68" s="189">
        <v>-1272846.68349</v>
      </c>
      <c r="H68" s="189">
        <v>-2341891.057</v>
      </c>
      <c r="I68" s="189">
        <v>-395037.01579000003</v>
      </c>
      <c r="J68" s="189">
        <v>-545198.5509400001</v>
      </c>
      <c r="K68" s="189">
        <v>645372.64208999998</v>
      </c>
      <c r="L68" s="189">
        <v>-318461.39577999996</v>
      </c>
      <c r="M68" s="189">
        <v>1543911.0315</v>
      </c>
      <c r="N68" s="189">
        <v>70988881.998280004</v>
      </c>
      <c r="O68" s="190">
        <v>8242786.3880099999</v>
      </c>
      <c r="P68" s="189">
        <v>111426820.16159</v>
      </c>
      <c r="Q68" s="1"/>
    </row>
    <row r="69" spans="2:17" ht="12" customHeight="1" x14ac:dyDescent="0.2">
      <c r="B69" s="152" t="s">
        <v>113</v>
      </c>
      <c r="C69" s="163" t="s">
        <v>114</v>
      </c>
      <c r="D69" s="65">
        <v>-477759.20237000001</v>
      </c>
      <c r="E69" s="65">
        <v>-1027886.1269299999</v>
      </c>
      <c r="F69" s="65">
        <v>35778426.122850001</v>
      </c>
      <c r="G69" s="65">
        <v>-1279936.28106</v>
      </c>
      <c r="H69" s="65">
        <v>-2352340.3469499997</v>
      </c>
      <c r="I69" s="65">
        <v>-385854.13248999999</v>
      </c>
      <c r="J69" s="65">
        <v>-551684.35822000005</v>
      </c>
      <c r="K69" s="65">
        <v>639596.93574999995</v>
      </c>
      <c r="L69" s="65">
        <v>-580404.54099999997</v>
      </c>
      <c r="M69" s="65">
        <v>1334191.7829100001</v>
      </c>
      <c r="N69" s="65">
        <v>70947357.542729989</v>
      </c>
      <c r="O69" s="165">
        <v>8250918.8315800009</v>
      </c>
      <c r="P69" s="65">
        <v>110294626.22679998</v>
      </c>
    </row>
    <row r="70" spans="2:17" ht="12" customHeight="1" x14ac:dyDescent="0.2">
      <c r="B70" s="152" t="s">
        <v>115</v>
      </c>
      <c r="C70" s="152" t="s">
        <v>116</v>
      </c>
      <c r="D70" s="27">
        <v>676788.62094000005</v>
      </c>
      <c r="E70" s="27">
        <v>206835.80742</v>
      </c>
      <c r="F70" s="27">
        <v>36993626.898779996</v>
      </c>
      <c r="G70" s="27">
        <v>-64658.645039999996</v>
      </c>
      <c r="H70" s="27">
        <v>-581905.02045000007</v>
      </c>
      <c r="I70" s="27">
        <v>808435.84912999999</v>
      </c>
      <c r="J70" s="27">
        <v>404141.08141000004</v>
      </c>
      <c r="K70" s="27">
        <v>1864545.4186600002</v>
      </c>
      <c r="L70" s="27">
        <v>646676.34947999998</v>
      </c>
      <c r="M70" s="27">
        <v>2549181.13686</v>
      </c>
      <c r="N70" s="27">
        <v>72425115.515809998</v>
      </c>
      <c r="O70" s="164">
        <v>9235555.3579900004</v>
      </c>
      <c r="P70" s="27">
        <v>125164338.37098998</v>
      </c>
    </row>
    <row r="71" spans="2:17" ht="12" customHeight="1" x14ac:dyDescent="0.2">
      <c r="B71" s="152" t="s">
        <v>117</v>
      </c>
      <c r="C71" s="152" t="s">
        <v>118</v>
      </c>
      <c r="D71" s="27">
        <v>59869.611189999996</v>
      </c>
      <c r="E71" s="27">
        <v>-20304.49985</v>
      </c>
      <c r="F71" s="27">
        <v>-783.34143000000006</v>
      </c>
      <c r="G71" s="27">
        <v>-860.20152000000007</v>
      </c>
      <c r="H71" s="27">
        <v>-556017.89199999999</v>
      </c>
      <c r="I71" s="27">
        <v>-10996.26412</v>
      </c>
      <c r="J71" s="27">
        <v>-1300.0491299999999</v>
      </c>
      <c r="K71" s="27">
        <v>-10531.048409999999</v>
      </c>
      <c r="L71" s="27">
        <v>-12663.455980000001</v>
      </c>
      <c r="M71" s="27">
        <v>-571.91944999999998</v>
      </c>
      <c r="N71" s="27">
        <v>-263340.53857999999</v>
      </c>
      <c r="O71" s="164">
        <v>229780.91209</v>
      </c>
      <c r="P71" s="27">
        <v>-587718.6871900002</v>
      </c>
    </row>
    <row r="72" spans="2:17" ht="12" customHeight="1" x14ac:dyDescent="0.2">
      <c r="B72" s="152" t="s">
        <v>295</v>
      </c>
      <c r="C72" s="238" t="s">
        <v>296</v>
      </c>
      <c r="D72" s="236">
        <v>0</v>
      </c>
      <c r="E72" s="236">
        <v>0</v>
      </c>
      <c r="F72" s="236">
        <v>0</v>
      </c>
      <c r="G72" s="236">
        <v>0</v>
      </c>
      <c r="H72" s="236">
        <v>0</v>
      </c>
      <c r="I72" s="236">
        <v>31123.717000000001</v>
      </c>
      <c r="J72" s="236">
        <v>259892.04399999999</v>
      </c>
      <c r="K72" s="236">
        <v>0</v>
      </c>
      <c r="L72" s="27">
        <v>0</v>
      </c>
      <c r="M72" s="27">
        <v>0</v>
      </c>
      <c r="N72" s="27">
        <v>0</v>
      </c>
      <c r="O72" s="164">
        <v>0</v>
      </c>
      <c r="P72" s="27">
        <v>291015.761</v>
      </c>
    </row>
    <row r="73" spans="2:17" ht="12" customHeight="1" x14ac:dyDescent="0.2">
      <c r="B73" s="152" t="s">
        <v>119</v>
      </c>
      <c r="C73" s="152" t="s">
        <v>120</v>
      </c>
      <c r="D73" s="27">
        <v>-1214417.4345</v>
      </c>
      <c r="E73" s="27">
        <v>-1214417.4345</v>
      </c>
      <c r="F73" s="27">
        <v>-1214417.4345</v>
      </c>
      <c r="G73" s="27">
        <v>-1214417.4345</v>
      </c>
      <c r="H73" s="27">
        <v>-1214417.4345</v>
      </c>
      <c r="I73" s="27">
        <v>-1214417.4345</v>
      </c>
      <c r="J73" s="27">
        <v>-1214417.4345</v>
      </c>
      <c r="K73" s="27">
        <v>-1214417.4345</v>
      </c>
      <c r="L73" s="27">
        <v>-1214417.4345</v>
      </c>
      <c r="M73" s="27">
        <v>-1214417.4345</v>
      </c>
      <c r="N73" s="27">
        <v>-1214417.4345</v>
      </c>
      <c r="O73" s="164">
        <v>-1214417.4384999999</v>
      </c>
      <c r="P73" s="27">
        <v>-14573009.217999997</v>
      </c>
    </row>
    <row r="74" spans="2:17" ht="12" customHeight="1" thickBot="1" x14ac:dyDescent="0.25">
      <c r="B74" s="166" t="s">
        <v>121</v>
      </c>
      <c r="C74" s="216" t="s">
        <v>122</v>
      </c>
      <c r="D74" s="203">
        <v>130984.68287999999</v>
      </c>
      <c r="E74" s="203">
        <v>12449.563029999999</v>
      </c>
      <c r="F74" s="203">
        <v>463087.76525</v>
      </c>
      <c r="G74" s="203">
        <v>7089.5975699999999</v>
      </c>
      <c r="H74" s="203">
        <v>10449.289949999998</v>
      </c>
      <c r="I74" s="203">
        <v>-9182.8833000000013</v>
      </c>
      <c r="J74" s="203">
        <v>6485.80728</v>
      </c>
      <c r="K74" s="203">
        <v>5775.7063399999997</v>
      </c>
      <c r="L74" s="203">
        <v>261943.14522000001</v>
      </c>
      <c r="M74" s="203">
        <v>209719.24859</v>
      </c>
      <c r="N74" s="203">
        <v>41524.455549999999</v>
      </c>
      <c r="O74" s="204">
        <v>-8132.4435699999995</v>
      </c>
      <c r="P74" s="203">
        <v>1132193.9347900001</v>
      </c>
    </row>
    <row r="75" spans="2:17" ht="12" thickBot="1" x14ac:dyDescent="0.25">
      <c r="B75" s="170"/>
      <c r="C75" s="171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</row>
    <row r="76" spans="2:17" s="5" customFormat="1" ht="12" thickBot="1" x14ac:dyDescent="0.25">
      <c r="B76" s="171" t="s">
        <v>48</v>
      </c>
      <c r="C76" s="171" t="s">
        <v>123</v>
      </c>
      <c r="D76" s="185">
        <v>4122398.5490900003</v>
      </c>
      <c r="E76" s="185">
        <v>8782672.0278599989</v>
      </c>
      <c r="F76" s="185">
        <v>35056.997229998939</v>
      </c>
      <c r="G76" s="185">
        <v>82401.756010001525</v>
      </c>
      <c r="H76" s="185">
        <v>27589.170899999619</v>
      </c>
      <c r="I76" s="185">
        <v>-155536.57169999927</v>
      </c>
      <c r="J76" s="185">
        <v>104591.94683999941</v>
      </c>
      <c r="K76" s="185">
        <v>-137075.43969999815</v>
      </c>
      <c r="L76" s="185">
        <v>9326.3360799998045</v>
      </c>
      <c r="M76" s="185">
        <v>-40923.490860002115</v>
      </c>
      <c r="N76" s="185">
        <v>-16398.958799999207</v>
      </c>
      <c r="O76" s="186">
        <v>43868.557549999998</v>
      </c>
      <c r="P76" s="185">
        <v>12857970.8805</v>
      </c>
      <c r="Q76" s="1"/>
    </row>
    <row r="77" spans="2:17" ht="12" thickBot="1" x14ac:dyDescent="0.25">
      <c r="B77" s="170"/>
      <c r="C77" s="170"/>
      <c r="D77" s="202"/>
      <c r="E77" s="202"/>
      <c r="F77" s="202"/>
      <c r="G77" s="202"/>
      <c r="H77" s="202"/>
      <c r="I77" s="202"/>
      <c r="J77" s="202"/>
      <c r="K77" s="202"/>
      <c r="L77" s="202"/>
      <c r="M77" s="202"/>
      <c r="N77" s="202"/>
      <c r="O77" s="202"/>
      <c r="P77" s="202"/>
    </row>
    <row r="78" spans="2:17" s="5" customFormat="1" x14ac:dyDescent="0.2">
      <c r="B78" s="174" t="s">
        <v>50</v>
      </c>
      <c r="C78" s="174" t="s">
        <v>124</v>
      </c>
      <c r="D78" s="189">
        <v>68510.240860000005</v>
      </c>
      <c r="E78" s="189">
        <v>554065.53625999996</v>
      </c>
      <c r="F78" s="189">
        <v>439141.538</v>
      </c>
      <c r="G78" s="189">
        <v>430330.71601999999</v>
      </c>
      <c r="H78" s="189">
        <v>489605.99872999999</v>
      </c>
      <c r="I78" s="189">
        <v>487882.59899999999</v>
      </c>
      <c r="J78" s="189">
        <v>511022.91100000002</v>
      </c>
      <c r="K78" s="189">
        <v>534450.505</v>
      </c>
      <c r="L78" s="189">
        <v>469086.08859</v>
      </c>
      <c r="M78" s="189">
        <v>551504.58255999989</v>
      </c>
      <c r="N78" s="189">
        <v>605795.37188999995</v>
      </c>
      <c r="O78" s="190">
        <v>1069232.81112</v>
      </c>
      <c r="P78" s="189">
        <v>6210628.899029999</v>
      </c>
      <c r="Q78" s="1"/>
    </row>
    <row r="79" spans="2:17" x14ac:dyDescent="0.2">
      <c r="B79" s="153"/>
      <c r="C79" s="152" t="s">
        <v>125</v>
      </c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164"/>
      <c r="P79" s="27"/>
    </row>
    <row r="80" spans="2:17" x14ac:dyDescent="0.2">
      <c r="B80" s="153"/>
      <c r="C80" s="152" t="s">
        <v>126</v>
      </c>
      <c r="D80" s="27">
        <v>894.66286000000002</v>
      </c>
      <c r="E80" s="27">
        <v>139464.13099999999</v>
      </c>
      <c r="F80" s="27">
        <v>54366.211000000003</v>
      </c>
      <c r="G80" s="27">
        <v>55232.785530000001</v>
      </c>
      <c r="H80" s="27">
        <v>54123.006990000002</v>
      </c>
      <c r="I80" s="27">
        <v>53541.523000000001</v>
      </c>
      <c r="J80" s="27">
        <v>61318.489000000001</v>
      </c>
      <c r="K80" s="27">
        <v>58486.252</v>
      </c>
      <c r="L80" s="27">
        <v>49479.157960000004</v>
      </c>
      <c r="M80" s="27">
        <v>55708.239560000002</v>
      </c>
      <c r="N80" s="27">
        <v>59733.976130000003</v>
      </c>
      <c r="O80" s="164">
        <v>150138.64635000002</v>
      </c>
      <c r="P80" s="27">
        <v>734000.82938000001</v>
      </c>
    </row>
    <row r="81" spans="2:17" ht="12" customHeight="1" thickBot="1" x14ac:dyDescent="0.25">
      <c r="B81" s="169"/>
      <c r="C81" s="166" t="s">
        <v>127</v>
      </c>
      <c r="D81" s="167">
        <v>67615.577999999994</v>
      </c>
      <c r="E81" s="167">
        <v>414601.40525999997</v>
      </c>
      <c r="F81" s="167">
        <v>384775.32699999999</v>
      </c>
      <c r="G81" s="167">
        <v>375097.93049</v>
      </c>
      <c r="H81" s="167">
        <v>435482.99174000003</v>
      </c>
      <c r="I81" s="167">
        <v>434341.076</v>
      </c>
      <c r="J81" s="167">
        <v>449704.42200000002</v>
      </c>
      <c r="K81" s="167">
        <v>475964.25300000003</v>
      </c>
      <c r="L81" s="167">
        <v>419606.93063000002</v>
      </c>
      <c r="M81" s="167">
        <v>495796.34299999994</v>
      </c>
      <c r="N81" s="167">
        <v>546061.39575999998</v>
      </c>
      <c r="O81" s="168">
        <v>919094.16477000003</v>
      </c>
      <c r="P81" s="167">
        <v>5476628.069649999</v>
      </c>
    </row>
    <row r="82" spans="2:17" ht="12" thickBot="1" x14ac:dyDescent="0.25">
      <c r="B82" s="170"/>
      <c r="C82" s="170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</row>
    <row r="83" spans="2:17" s="5" customFormat="1" x14ac:dyDescent="0.2">
      <c r="B83" s="174" t="s">
        <v>52</v>
      </c>
      <c r="C83" s="174" t="s">
        <v>128</v>
      </c>
      <c r="D83" s="189">
        <v>23472.34996</v>
      </c>
      <c r="E83" s="189">
        <v>31025.935359999999</v>
      </c>
      <c r="F83" s="189">
        <v>31056.516789999998</v>
      </c>
      <c r="G83" s="189">
        <v>39003.604010000003</v>
      </c>
      <c r="H83" s="189">
        <v>4145.8827200000005</v>
      </c>
      <c r="I83" s="189">
        <v>31638.58726</v>
      </c>
      <c r="J83" s="189">
        <v>24524.37875</v>
      </c>
      <c r="K83" s="189">
        <v>18578.94022</v>
      </c>
      <c r="L83" s="189">
        <v>23701.190569999999</v>
      </c>
      <c r="M83" s="189">
        <v>44799.475429999999</v>
      </c>
      <c r="N83" s="189">
        <v>122585.42844</v>
      </c>
      <c r="O83" s="190">
        <v>65964.375599999999</v>
      </c>
      <c r="P83" s="189">
        <v>460496.66510999994</v>
      </c>
      <c r="Q83" s="1"/>
    </row>
    <row r="84" spans="2:17" ht="12" customHeight="1" thickBot="1" x14ac:dyDescent="0.25">
      <c r="B84" s="166" t="s">
        <v>129</v>
      </c>
      <c r="C84" s="166" t="s">
        <v>130</v>
      </c>
      <c r="D84" s="203">
        <v>23472.34996</v>
      </c>
      <c r="E84" s="203">
        <v>31025.935359999999</v>
      </c>
      <c r="F84" s="203">
        <v>31056.516789999998</v>
      </c>
      <c r="G84" s="203">
        <v>39003.604010000003</v>
      </c>
      <c r="H84" s="203">
        <v>4145.8827200000005</v>
      </c>
      <c r="I84" s="203">
        <v>31638.58726</v>
      </c>
      <c r="J84" s="203">
        <v>24524.37875</v>
      </c>
      <c r="K84" s="203">
        <v>18578.94022</v>
      </c>
      <c r="L84" s="203">
        <v>23701.190569999999</v>
      </c>
      <c r="M84" s="203">
        <v>44799.475429999999</v>
      </c>
      <c r="N84" s="203">
        <v>122585.42844</v>
      </c>
      <c r="O84" s="204">
        <v>65964.375599999999</v>
      </c>
      <c r="P84" s="203">
        <v>460496.66510999994</v>
      </c>
    </row>
    <row r="85" spans="2:17" ht="12" thickBot="1" x14ac:dyDescent="0.25">
      <c r="B85" s="166"/>
      <c r="C85" s="170"/>
      <c r="D85" s="202"/>
      <c r="E85" s="202"/>
      <c r="F85" s="202"/>
      <c r="G85" s="202"/>
      <c r="H85" s="202"/>
      <c r="I85" s="202"/>
      <c r="J85" s="202"/>
      <c r="K85" s="202"/>
      <c r="L85" s="202"/>
      <c r="M85" s="202"/>
      <c r="N85" s="202"/>
      <c r="O85" s="202"/>
      <c r="P85" s="202"/>
    </row>
    <row r="86" spans="2:17" s="5" customFormat="1" x14ac:dyDescent="0.2">
      <c r="B86" s="174" t="s">
        <v>55</v>
      </c>
      <c r="C86" s="174" t="s">
        <v>131</v>
      </c>
      <c r="D86" s="189">
        <v>5841003.8225599993</v>
      </c>
      <c r="E86" s="189">
        <v>35833748.45222</v>
      </c>
      <c r="F86" s="189">
        <v>16745983.041870002</v>
      </c>
      <c r="G86" s="189">
        <v>17013711.385560002</v>
      </c>
      <c r="H86" s="189">
        <v>25553537.585340004</v>
      </c>
      <c r="I86" s="189">
        <v>17161998.148779999</v>
      </c>
      <c r="J86" s="189">
        <v>7650685.1258000005</v>
      </c>
      <c r="K86" s="189">
        <v>44935944.569320001</v>
      </c>
      <c r="L86" s="189">
        <v>19091625.543729998</v>
      </c>
      <c r="M86" s="189">
        <v>18087956.018539999</v>
      </c>
      <c r="N86" s="189">
        <v>25508644.126659997</v>
      </c>
      <c r="O86" s="190">
        <v>35463378.188650012</v>
      </c>
      <c r="P86" s="189">
        <v>268888216.00902998</v>
      </c>
      <c r="Q86" s="1"/>
    </row>
    <row r="87" spans="2:17" x14ac:dyDescent="0.2">
      <c r="B87" s="152" t="s">
        <v>132</v>
      </c>
      <c r="C87" s="152" t="s">
        <v>56</v>
      </c>
      <c r="D87" s="27">
        <v>5587294.767599999</v>
      </c>
      <c r="E87" s="27">
        <v>36173234.817319997</v>
      </c>
      <c r="F87" s="27">
        <v>16804308.901220001</v>
      </c>
      <c r="G87" s="27">
        <v>17080008.632740002</v>
      </c>
      <c r="H87" s="27">
        <v>26274547.710510001</v>
      </c>
      <c r="I87" s="27">
        <v>17480055.059590001</v>
      </c>
      <c r="J87" s="27">
        <v>7665626.0971500007</v>
      </c>
      <c r="K87" s="27">
        <v>45302902.613059998</v>
      </c>
      <c r="L87" s="27">
        <v>19356327.149630003</v>
      </c>
      <c r="M87" s="27">
        <v>18154544.390169997</v>
      </c>
      <c r="N87" s="27">
        <v>26107645.430379998</v>
      </c>
      <c r="O87" s="164">
        <v>35656331.432779998</v>
      </c>
      <c r="P87" s="27">
        <v>271642827.00215</v>
      </c>
    </row>
    <row r="88" spans="2:17" ht="12" customHeight="1" x14ac:dyDescent="0.2">
      <c r="B88" s="152"/>
      <c r="C88" s="155" t="s">
        <v>133</v>
      </c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164"/>
      <c r="P88" s="27"/>
      <c r="Q88" s="199"/>
    </row>
    <row r="89" spans="2:17" ht="12" customHeight="1" x14ac:dyDescent="0.2">
      <c r="B89" s="152"/>
      <c r="C89" s="197" t="s">
        <v>134</v>
      </c>
      <c r="D89" s="27">
        <v>910717.4588299999</v>
      </c>
      <c r="E89" s="27">
        <v>12995143.6</v>
      </c>
      <c r="F89" s="27">
        <v>12743651.443</v>
      </c>
      <c r="G89" s="27">
        <v>13011887.245650001</v>
      </c>
      <c r="H89" s="27">
        <v>15226413.017999999</v>
      </c>
      <c r="I89" s="27">
        <v>14796538.700999999</v>
      </c>
      <c r="J89" s="27">
        <v>2894115.0269999998</v>
      </c>
      <c r="K89" s="27">
        <v>23955158.544</v>
      </c>
      <c r="L89" s="27">
        <v>13581534.329</v>
      </c>
      <c r="M89" s="27">
        <v>13290685.607000001</v>
      </c>
      <c r="N89" s="27">
        <v>14360128.21362</v>
      </c>
      <c r="O89" s="164">
        <v>30488276.29338</v>
      </c>
      <c r="P89" s="27">
        <v>168254249.48047999</v>
      </c>
      <c r="Q89" s="200"/>
    </row>
    <row r="90" spans="2:17" ht="12" customHeight="1" x14ac:dyDescent="0.2">
      <c r="B90" s="152"/>
      <c r="C90" s="197" t="s">
        <v>135</v>
      </c>
      <c r="D90" s="27">
        <v>3056913.182</v>
      </c>
      <c r="E90" s="27">
        <v>14212026.997</v>
      </c>
      <c r="F90" s="27">
        <v>2338662.90704</v>
      </c>
      <c r="G90" s="27">
        <v>2404623.8752600001</v>
      </c>
      <c r="H90" s="27">
        <v>10799878.50375</v>
      </c>
      <c r="I90" s="27">
        <v>2639258.2121000001</v>
      </c>
      <c r="J90" s="27">
        <v>2540450.06</v>
      </c>
      <c r="K90" s="27">
        <v>12929227.206780002</v>
      </c>
      <c r="L90" s="27">
        <v>3135549.9472500002</v>
      </c>
      <c r="M90" s="27">
        <v>3294899.7202399997</v>
      </c>
      <c r="N90" s="27">
        <v>11317195.32711</v>
      </c>
      <c r="O90" s="164">
        <v>3264741.9589999998</v>
      </c>
      <c r="P90" s="27">
        <v>71933427.897530004</v>
      </c>
    </row>
    <row r="91" spans="2:17" ht="12" customHeight="1" x14ac:dyDescent="0.2">
      <c r="B91" s="152"/>
      <c r="C91" s="197" t="s">
        <v>136</v>
      </c>
      <c r="D91" s="27">
        <v>1735226.6530799998</v>
      </c>
      <c r="E91" s="27">
        <v>9053678.8969999999</v>
      </c>
      <c r="F91" s="27">
        <v>1857627.6629999999</v>
      </c>
      <c r="G91" s="27">
        <v>184871.80799999999</v>
      </c>
      <c r="H91" s="27">
        <v>188661.712</v>
      </c>
      <c r="I91" s="27">
        <v>117820.459</v>
      </c>
      <c r="J91" s="27">
        <v>1201195.3060000001</v>
      </c>
      <c r="K91" s="27">
        <v>8000166.1380000003</v>
      </c>
      <c r="L91" s="27">
        <v>2670209.5359999998</v>
      </c>
      <c r="M91" s="27">
        <v>210836.44200000001</v>
      </c>
      <c r="N91" s="27">
        <v>71925.694000000003</v>
      </c>
      <c r="O91" s="164">
        <v>205926.80600000001</v>
      </c>
      <c r="P91" s="27">
        <v>25498147.114080001</v>
      </c>
    </row>
    <row r="92" spans="2:17" ht="12" customHeight="1" x14ac:dyDescent="0.2">
      <c r="B92" s="152"/>
      <c r="C92" s="197" t="s">
        <v>137</v>
      </c>
      <c r="D92" s="27">
        <v>1.8802399999999999</v>
      </c>
      <c r="E92" s="27">
        <v>98676.495510000008</v>
      </c>
      <c r="F92" s="27">
        <v>60812.990330000001</v>
      </c>
      <c r="G92" s="27">
        <v>878394.21857000003</v>
      </c>
      <c r="H92" s="27">
        <v>477999.44605999999</v>
      </c>
      <c r="I92" s="27">
        <v>78651.245309999998</v>
      </c>
      <c r="J92" s="27">
        <v>956891.06744000001</v>
      </c>
      <c r="K92" s="27">
        <v>521526.87792</v>
      </c>
      <c r="L92" s="27">
        <v>83891.757110000006</v>
      </c>
      <c r="M92" s="27">
        <v>943200.63075999997</v>
      </c>
      <c r="N92" s="27">
        <v>489426.02762000001</v>
      </c>
      <c r="O92" s="164">
        <v>1675849.39949</v>
      </c>
      <c r="P92" s="27">
        <v>6265322.0363600003</v>
      </c>
    </row>
    <row r="93" spans="2:17" ht="12" customHeight="1" x14ac:dyDescent="0.2">
      <c r="B93" s="152"/>
      <c r="C93" s="197" t="s">
        <v>138</v>
      </c>
      <c r="D93" s="27">
        <v>-115564.40655</v>
      </c>
      <c r="E93" s="27">
        <v>-186291.17219000001</v>
      </c>
      <c r="F93" s="27">
        <v>-196446.10214999999</v>
      </c>
      <c r="G93" s="27">
        <v>600231.48525999999</v>
      </c>
      <c r="H93" s="27">
        <v>-418404.96929999994</v>
      </c>
      <c r="I93" s="27">
        <v>-152213.55781999999</v>
      </c>
      <c r="J93" s="27">
        <v>72974.636709999992</v>
      </c>
      <c r="K93" s="27">
        <v>-103176.15364</v>
      </c>
      <c r="L93" s="27">
        <v>-114858.41972999999</v>
      </c>
      <c r="M93" s="27">
        <v>414921.99017</v>
      </c>
      <c r="N93" s="27">
        <v>-131029.83197</v>
      </c>
      <c r="O93" s="164">
        <v>21536.974909999997</v>
      </c>
      <c r="P93" s="27">
        <v>-308319.52629999997</v>
      </c>
    </row>
    <row r="94" spans="2:17" ht="12" thickBot="1" x14ac:dyDescent="0.25">
      <c r="B94" s="166" t="s">
        <v>139</v>
      </c>
      <c r="C94" s="216" t="s">
        <v>140</v>
      </c>
      <c r="D94" s="203">
        <v>253709.05496000001</v>
      </c>
      <c r="E94" s="203">
        <v>-339486.3651</v>
      </c>
      <c r="F94" s="203">
        <v>-58325.859349999999</v>
      </c>
      <c r="G94" s="203">
        <v>-66297.247180000006</v>
      </c>
      <c r="H94" s="203">
        <v>-721010.12517000001</v>
      </c>
      <c r="I94" s="203">
        <v>-318056.91081000003</v>
      </c>
      <c r="J94" s="203">
        <v>-14940.97135</v>
      </c>
      <c r="K94" s="203">
        <v>-366958.04373999999</v>
      </c>
      <c r="L94" s="203">
        <v>-264701.60590000002</v>
      </c>
      <c r="M94" s="203">
        <v>-66588.371630000009</v>
      </c>
      <c r="N94" s="203">
        <v>-599001.30372000008</v>
      </c>
      <c r="O94" s="204">
        <v>-192953.24413000001</v>
      </c>
      <c r="P94" s="203">
        <v>-2754610.9931200002</v>
      </c>
    </row>
    <row r="95" spans="2:17" ht="12" thickBot="1" x14ac:dyDescent="0.25">
      <c r="B95" s="170"/>
      <c r="C95" s="170"/>
      <c r="D95" s="205"/>
      <c r="E95" s="205"/>
      <c r="F95" s="205"/>
      <c r="G95" s="205"/>
      <c r="H95" s="205"/>
      <c r="I95" s="205"/>
      <c r="J95" s="205"/>
      <c r="K95" s="205"/>
      <c r="L95" s="205"/>
      <c r="M95" s="205"/>
      <c r="N95" s="205"/>
      <c r="O95" s="205"/>
      <c r="P95" s="205"/>
    </row>
    <row r="96" spans="2:17" s="5" customFormat="1" x14ac:dyDescent="0.2">
      <c r="B96" s="174" t="s">
        <v>57</v>
      </c>
      <c r="C96" s="174" t="s">
        <v>141</v>
      </c>
      <c r="D96" s="189">
        <v>-307193.88361999998</v>
      </c>
      <c r="E96" s="189">
        <v>2806086.5885900003</v>
      </c>
      <c r="F96" s="189">
        <v>3010147.6839000001</v>
      </c>
      <c r="G96" s="189">
        <v>2737574.9863</v>
      </c>
      <c r="H96" s="189">
        <v>2747983.0728000002</v>
      </c>
      <c r="I96" s="189">
        <v>2793190.878</v>
      </c>
      <c r="J96" s="189">
        <v>2787169.90698</v>
      </c>
      <c r="K96" s="189">
        <v>1408197.43478</v>
      </c>
      <c r="L96" s="189">
        <v>2266213.6061199997</v>
      </c>
      <c r="M96" s="189">
        <v>2460253.76198</v>
      </c>
      <c r="N96" s="189">
        <v>2675220.3870000001</v>
      </c>
      <c r="O96" s="190">
        <v>5429432.7362500001</v>
      </c>
      <c r="P96" s="189">
        <v>30814277.159079999</v>
      </c>
      <c r="Q96" s="1"/>
    </row>
    <row r="97" spans="2:17" ht="12" customHeight="1" x14ac:dyDescent="0.2">
      <c r="B97" s="152" t="s">
        <v>142</v>
      </c>
      <c r="C97" s="163" t="s">
        <v>143</v>
      </c>
      <c r="D97" s="65">
        <v>-286486.03914000001</v>
      </c>
      <c r="E97" s="65">
        <v>1549092.9211199998</v>
      </c>
      <c r="F97" s="65">
        <v>1596070.0255100001</v>
      </c>
      <c r="G97" s="65">
        <v>1242242.4341800001</v>
      </c>
      <c r="H97" s="65">
        <v>1266609.371</v>
      </c>
      <c r="I97" s="65">
        <v>1112929.3534000001</v>
      </c>
      <c r="J97" s="65">
        <v>1328862.2368099999</v>
      </c>
      <c r="K97" s="65">
        <v>161398.52440999998</v>
      </c>
      <c r="L97" s="65">
        <v>706731.06810000003</v>
      </c>
      <c r="M97" s="65">
        <v>981226.64395000006</v>
      </c>
      <c r="N97" s="65">
        <v>1250697.45624</v>
      </c>
      <c r="O97" s="165">
        <v>2515671.91108</v>
      </c>
      <c r="P97" s="65">
        <v>13425045.906660002</v>
      </c>
    </row>
    <row r="98" spans="2:17" ht="12" customHeight="1" x14ac:dyDescent="0.2">
      <c r="B98" s="152" t="s">
        <v>144</v>
      </c>
      <c r="C98" s="152" t="s">
        <v>145</v>
      </c>
      <c r="D98" s="27">
        <v>-474.322</v>
      </c>
      <c r="E98" s="27">
        <v>238506.88702000002</v>
      </c>
      <c r="F98" s="27">
        <v>181290.85846000002</v>
      </c>
      <c r="G98" s="27">
        <v>190052.16583000001</v>
      </c>
      <c r="H98" s="27">
        <v>148007.00711999999</v>
      </c>
      <c r="I98" s="27">
        <v>120251.49286</v>
      </c>
      <c r="J98" s="27">
        <v>102104.30695</v>
      </c>
      <c r="K98" s="27">
        <v>121342.18004000001</v>
      </c>
      <c r="L98" s="27">
        <v>100796.05726999999</v>
      </c>
      <c r="M98" s="27">
        <v>128570.16499999999</v>
      </c>
      <c r="N98" s="27">
        <v>159721.69008999999</v>
      </c>
      <c r="O98" s="164">
        <v>343588.56052999996</v>
      </c>
      <c r="P98" s="27">
        <v>1833757.04917</v>
      </c>
    </row>
    <row r="99" spans="2:17" ht="12" customHeight="1" x14ac:dyDescent="0.2">
      <c r="B99" s="152" t="s">
        <v>146</v>
      </c>
      <c r="C99" s="152" t="s">
        <v>147</v>
      </c>
      <c r="D99" s="27">
        <v>-259618.45687000002</v>
      </c>
      <c r="E99" s="27">
        <v>514638.94436000002</v>
      </c>
      <c r="F99" s="27">
        <v>1165601.88014</v>
      </c>
      <c r="G99" s="27">
        <v>928675.03104000003</v>
      </c>
      <c r="H99" s="27">
        <v>703893.28360000008</v>
      </c>
      <c r="I99" s="27">
        <v>899088.20448000007</v>
      </c>
      <c r="J99" s="27">
        <v>1135144.49948</v>
      </c>
      <c r="K99" s="27">
        <v>-42773.346270000002</v>
      </c>
      <c r="L99" s="27">
        <v>576143.56651999999</v>
      </c>
      <c r="M99" s="27">
        <v>814691.91164999991</v>
      </c>
      <c r="N99" s="27">
        <v>592969.27556999994</v>
      </c>
      <c r="O99" s="164">
        <v>1970943.72163</v>
      </c>
      <c r="P99" s="27">
        <v>8999398.5153299998</v>
      </c>
    </row>
    <row r="100" spans="2:17" ht="12" customHeight="1" x14ac:dyDescent="0.2">
      <c r="B100" s="152" t="s">
        <v>148</v>
      </c>
      <c r="C100" s="198" t="s">
        <v>149</v>
      </c>
      <c r="D100" s="236">
        <v>0</v>
      </c>
      <c r="E100" s="236">
        <v>424.81900000000002</v>
      </c>
      <c r="F100" s="236">
        <v>0</v>
      </c>
      <c r="G100" s="236">
        <v>82.254000000000005</v>
      </c>
      <c r="H100" s="236">
        <v>0</v>
      </c>
      <c r="I100" s="27">
        <v>0</v>
      </c>
      <c r="J100" s="27">
        <v>0</v>
      </c>
      <c r="K100" s="27">
        <v>0</v>
      </c>
      <c r="L100" s="27">
        <v>80.475999999999999</v>
      </c>
      <c r="M100" s="27">
        <v>11.677</v>
      </c>
      <c r="N100" s="27">
        <v>1.6850000000000001</v>
      </c>
      <c r="O100" s="164">
        <v>0</v>
      </c>
      <c r="P100" s="27">
        <v>600.91099999999994</v>
      </c>
    </row>
    <row r="101" spans="2:17" ht="12" customHeight="1" x14ac:dyDescent="0.2">
      <c r="B101" s="152" t="s">
        <v>150</v>
      </c>
      <c r="C101" s="163" t="s">
        <v>151</v>
      </c>
      <c r="D101" s="65">
        <v>-26393.260269999999</v>
      </c>
      <c r="E101" s="65">
        <v>795522.27074000007</v>
      </c>
      <c r="F101" s="65">
        <v>249177.28691</v>
      </c>
      <c r="G101" s="65">
        <v>123432.98331</v>
      </c>
      <c r="H101" s="65">
        <v>414709.08027999999</v>
      </c>
      <c r="I101" s="65">
        <v>93589.656059999994</v>
      </c>
      <c r="J101" s="65">
        <v>91613.430379999991</v>
      </c>
      <c r="K101" s="65">
        <v>82829.690640000001</v>
      </c>
      <c r="L101" s="65">
        <v>29710.96831</v>
      </c>
      <c r="M101" s="65">
        <v>37952.890299999992</v>
      </c>
      <c r="N101" s="65">
        <v>498004.80557999999</v>
      </c>
      <c r="O101" s="165">
        <v>201139.62892000002</v>
      </c>
      <c r="P101" s="65">
        <v>2591289.4311600002</v>
      </c>
    </row>
    <row r="102" spans="2:17" ht="12" customHeight="1" x14ac:dyDescent="0.2">
      <c r="B102" s="152" t="s">
        <v>152</v>
      </c>
      <c r="C102" s="163" t="s">
        <v>153</v>
      </c>
      <c r="D102" s="65">
        <v>-33558.062879999998</v>
      </c>
      <c r="E102" s="65">
        <v>651148.11760999996</v>
      </c>
      <c r="F102" s="65">
        <v>819149.19455999997</v>
      </c>
      <c r="G102" s="65">
        <v>863689.83912000002</v>
      </c>
      <c r="H102" s="65">
        <v>795309.4961600001</v>
      </c>
      <c r="I102" s="65">
        <v>939283.77586000005</v>
      </c>
      <c r="J102" s="65">
        <v>804117.27217000001</v>
      </c>
      <c r="K102" s="65">
        <v>578183.03636999999</v>
      </c>
      <c r="L102" s="65">
        <v>870131.16174000001</v>
      </c>
      <c r="M102" s="65">
        <v>842148.11587999994</v>
      </c>
      <c r="N102" s="65">
        <v>753700.35427999997</v>
      </c>
      <c r="O102" s="165">
        <v>1687008.4115500001</v>
      </c>
      <c r="P102" s="65">
        <v>9570310.7124199998</v>
      </c>
    </row>
    <row r="103" spans="2:17" ht="12" customHeight="1" thickBot="1" x14ac:dyDescent="0.25">
      <c r="B103" s="166" t="s">
        <v>154</v>
      </c>
      <c r="C103" s="166" t="s">
        <v>155</v>
      </c>
      <c r="D103" s="203">
        <v>12850.2184</v>
      </c>
      <c r="E103" s="203">
        <v>605845.54986000003</v>
      </c>
      <c r="F103" s="203">
        <v>594928.46383000002</v>
      </c>
      <c r="G103" s="203">
        <v>631642.71299999999</v>
      </c>
      <c r="H103" s="203">
        <v>686064.20563999994</v>
      </c>
      <c r="I103" s="203">
        <v>740977.74873999995</v>
      </c>
      <c r="J103" s="203">
        <v>654190.39800000004</v>
      </c>
      <c r="K103" s="203">
        <v>668615.87399999995</v>
      </c>
      <c r="L103" s="203">
        <v>689351.37627999997</v>
      </c>
      <c r="M103" s="203">
        <v>636879.00214999996</v>
      </c>
      <c r="N103" s="203">
        <v>670822.57648000005</v>
      </c>
      <c r="O103" s="204">
        <v>1226752.4136199998</v>
      </c>
      <c r="P103" s="203">
        <v>7818920.54</v>
      </c>
    </row>
    <row r="104" spans="2:17" ht="12" thickBot="1" x14ac:dyDescent="0.25">
      <c r="B104" s="170"/>
      <c r="C104" s="170"/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02"/>
      <c r="O104" s="202"/>
      <c r="P104" s="202"/>
    </row>
    <row r="105" spans="2:17" s="5" customFormat="1" x14ac:dyDescent="0.2">
      <c r="B105" s="174" t="s">
        <v>59</v>
      </c>
      <c r="C105" s="174" t="s">
        <v>156</v>
      </c>
      <c r="D105" s="189">
        <v>804381.19759</v>
      </c>
      <c r="E105" s="189">
        <v>1685015.97643</v>
      </c>
      <c r="F105" s="189">
        <v>1698266.3667300001</v>
      </c>
      <c r="G105" s="189">
        <v>1891809.3617999998</v>
      </c>
      <c r="H105" s="189">
        <v>1784804.2426</v>
      </c>
      <c r="I105" s="189">
        <v>1733731.24012</v>
      </c>
      <c r="J105" s="189">
        <v>1631062.06348</v>
      </c>
      <c r="K105" s="189">
        <v>1429585.7095899999</v>
      </c>
      <c r="L105" s="189">
        <v>1477379.57546</v>
      </c>
      <c r="M105" s="189">
        <v>1424833.86335</v>
      </c>
      <c r="N105" s="189">
        <v>1435356.2867300001</v>
      </c>
      <c r="O105" s="190">
        <v>2224462.5364200003</v>
      </c>
      <c r="P105" s="189">
        <v>19220688.420299999</v>
      </c>
      <c r="Q105" s="1"/>
    </row>
    <row r="106" spans="2:17" ht="12" customHeight="1" x14ac:dyDescent="0.2">
      <c r="B106" s="152" t="s">
        <v>157</v>
      </c>
      <c r="C106" s="152" t="s">
        <v>158</v>
      </c>
      <c r="D106" s="27">
        <v>820115.04695000011</v>
      </c>
      <c r="E106" s="27">
        <v>839501.57115999993</v>
      </c>
      <c r="F106" s="27">
        <v>948773.23916999996</v>
      </c>
      <c r="G106" s="27">
        <v>863653.97904000001</v>
      </c>
      <c r="H106" s="27">
        <v>889625.87837000005</v>
      </c>
      <c r="I106" s="27">
        <v>875752.16910000006</v>
      </c>
      <c r="J106" s="27">
        <v>796773.96343</v>
      </c>
      <c r="K106" s="27">
        <v>829391.46834000002</v>
      </c>
      <c r="L106" s="27">
        <v>896887.34964999999</v>
      </c>
      <c r="M106" s="27">
        <v>814113.46265999996</v>
      </c>
      <c r="N106" s="27">
        <v>821782.86780000001</v>
      </c>
      <c r="O106" s="164">
        <v>794798.42978999997</v>
      </c>
      <c r="P106" s="27">
        <v>10191169.42546</v>
      </c>
    </row>
    <row r="107" spans="2:17" ht="12" customHeight="1" x14ac:dyDescent="0.2">
      <c r="B107" s="152" t="s">
        <v>159</v>
      </c>
      <c r="C107" s="163" t="s">
        <v>160</v>
      </c>
      <c r="D107" s="65">
        <v>4349.0341200000003</v>
      </c>
      <c r="E107" s="65">
        <v>-6970.9505799999997</v>
      </c>
      <c r="F107" s="65">
        <v>-6085.2947899999999</v>
      </c>
      <c r="G107" s="65">
        <v>-11568.272560000001</v>
      </c>
      <c r="H107" s="65">
        <v>-37889.529880000002</v>
      </c>
      <c r="I107" s="65">
        <v>-2466.3519100000003</v>
      </c>
      <c r="J107" s="65">
        <v>-2228.4241899999997</v>
      </c>
      <c r="K107" s="65">
        <v>-4741.9615800000001</v>
      </c>
      <c r="L107" s="65">
        <v>6580.7221500000005</v>
      </c>
      <c r="M107" s="65">
        <v>-4689.9926799999994</v>
      </c>
      <c r="N107" s="65">
        <v>-18615.825049999999</v>
      </c>
      <c r="O107" s="165">
        <v>-21061.353280000003</v>
      </c>
      <c r="P107" s="65">
        <v>-105388.20022999999</v>
      </c>
    </row>
    <row r="108" spans="2:17" ht="12" customHeight="1" x14ac:dyDescent="0.2">
      <c r="B108" s="152" t="s">
        <v>161</v>
      </c>
      <c r="C108" s="152" t="s">
        <v>162</v>
      </c>
      <c r="D108" s="27">
        <v>-62598.156999999999</v>
      </c>
      <c r="E108" s="27">
        <v>536398.79599999997</v>
      </c>
      <c r="F108" s="27">
        <v>638861.29599999997</v>
      </c>
      <c r="G108" s="27">
        <v>811255.19099999999</v>
      </c>
      <c r="H108" s="27">
        <v>818290.60528000002</v>
      </c>
      <c r="I108" s="27">
        <v>718589.02899999998</v>
      </c>
      <c r="J108" s="27">
        <v>722018.70870000008</v>
      </c>
      <c r="K108" s="27">
        <v>438792.65</v>
      </c>
      <c r="L108" s="27">
        <v>479270.32699999999</v>
      </c>
      <c r="M108" s="27">
        <v>494075.88699999999</v>
      </c>
      <c r="N108" s="27">
        <v>481312.283</v>
      </c>
      <c r="O108" s="164">
        <v>1182694.3859999999</v>
      </c>
      <c r="P108" s="27">
        <v>7258961.0019800002</v>
      </c>
    </row>
    <row r="109" spans="2:17" ht="12" customHeight="1" x14ac:dyDescent="0.2">
      <c r="B109" s="152" t="s">
        <v>163</v>
      </c>
      <c r="C109" s="163" t="s">
        <v>164</v>
      </c>
      <c r="D109" s="65">
        <v>78.155280000000005</v>
      </c>
      <c r="E109" s="65">
        <v>-1042.61717</v>
      </c>
      <c r="F109" s="65">
        <v>-95.229759999999999</v>
      </c>
      <c r="G109" s="65">
        <v>-1272.6661200000001</v>
      </c>
      <c r="H109" s="65">
        <v>-28828.09431</v>
      </c>
      <c r="I109" s="65">
        <v>-483.70190000000002</v>
      </c>
      <c r="J109" s="65">
        <v>-2311.3097599999996</v>
      </c>
      <c r="K109" s="65">
        <v>-227.00032000000002</v>
      </c>
      <c r="L109" s="65">
        <v>-31008.801910000002</v>
      </c>
      <c r="M109" s="65">
        <v>-66.019630000000006</v>
      </c>
      <c r="N109" s="65">
        <v>-6403.5281699999996</v>
      </c>
      <c r="O109" s="165">
        <v>3189.68156</v>
      </c>
      <c r="P109" s="65">
        <v>-68471.132210000011</v>
      </c>
    </row>
    <row r="110" spans="2:17" ht="12" customHeight="1" x14ac:dyDescent="0.2">
      <c r="B110" s="152" t="s">
        <v>165</v>
      </c>
      <c r="C110" s="163" t="s">
        <v>166</v>
      </c>
      <c r="D110" s="65">
        <v>0.10100000000000001</v>
      </c>
      <c r="E110" s="65">
        <v>277674.80099999998</v>
      </c>
      <c r="F110" s="65">
        <v>98514.548999999999</v>
      </c>
      <c r="G110" s="65">
        <v>175029.90599999999</v>
      </c>
      <c r="H110" s="65">
        <v>112342.96372</v>
      </c>
      <c r="I110" s="65">
        <v>111222.595</v>
      </c>
      <c r="J110" s="65">
        <v>110589.46799999999</v>
      </c>
      <c r="K110" s="65">
        <v>120923.92200000001</v>
      </c>
      <c r="L110" s="65">
        <v>104987.6499</v>
      </c>
      <c r="M110" s="65">
        <v>100607.804</v>
      </c>
      <c r="N110" s="65">
        <v>116931.26920000001</v>
      </c>
      <c r="O110" s="165">
        <v>228241.00169999999</v>
      </c>
      <c r="P110" s="65">
        <v>1557066.0305199998</v>
      </c>
    </row>
    <row r="111" spans="2:17" ht="12" customHeight="1" thickBot="1" x14ac:dyDescent="0.25">
      <c r="B111" s="166" t="s">
        <v>167</v>
      </c>
      <c r="C111" s="166" t="s">
        <v>168</v>
      </c>
      <c r="D111" s="203">
        <v>42437.017240000001</v>
      </c>
      <c r="E111" s="203">
        <v>39454.376020000003</v>
      </c>
      <c r="F111" s="203">
        <v>18297.807109999998</v>
      </c>
      <c r="G111" s="203">
        <v>54711.224439999998</v>
      </c>
      <c r="H111" s="203">
        <v>31262.419420000002</v>
      </c>
      <c r="I111" s="203">
        <v>31117.500829999997</v>
      </c>
      <c r="J111" s="203">
        <v>6219.6572999999999</v>
      </c>
      <c r="K111" s="203">
        <v>45446.631150000001</v>
      </c>
      <c r="L111" s="203">
        <v>20662.328670000003</v>
      </c>
      <c r="M111" s="203">
        <v>20792.722000000002</v>
      </c>
      <c r="N111" s="203">
        <v>40349.219950000006</v>
      </c>
      <c r="O111" s="204">
        <v>36600.390650000001</v>
      </c>
      <c r="P111" s="203">
        <v>387351.29478</v>
      </c>
    </row>
    <row r="112" spans="2:17" ht="12" thickBot="1" x14ac:dyDescent="0.25">
      <c r="B112" s="170"/>
      <c r="C112" s="170"/>
      <c r="D112" s="202"/>
      <c r="E112" s="202"/>
      <c r="F112" s="202"/>
      <c r="G112" s="202"/>
      <c r="H112" s="202"/>
      <c r="I112" s="202"/>
      <c r="J112" s="202"/>
      <c r="K112" s="202"/>
      <c r="L112" s="202"/>
      <c r="M112" s="202"/>
      <c r="N112" s="202"/>
      <c r="O112" s="202"/>
      <c r="P112" s="202"/>
    </row>
    <row r="113" spans="2:17" s="5" customFormat="1" x14ac:dyDescent="0.2">
      <c r="B113" s="174" t="s">
        <v>171</v>
      </c>
      <c r="C113" s="174" t="s">
        <v>172</v>
      </c>
      <c r="D113" s="189">
        <v>-12277.844999999999</v>
      </c>
      <c r="E113" s="189">
        <v>216674.08202</v>
      </c>
      <c r="F113" s="189">
        <v>450335.51856</v>
      </c>
      <c r="G113" s="189">
        <v>888033.95285</v>
      </c>
      <c r="H113" s="189">
        <v>852578.96167999995</v>
      </c>
      <c r="I113" s="189">
        <v>512233.36254</v>
      </c>
      <c r="J113" s="189">
        <v>982577.59411000006</v>
      </c>
      <c r="K113" s="189">
        <v>406118.21495999995</v>
      </c>
      <c r="L113" s="189">
        <v>487771.34508</v>
      </c>
      <c r="M113" s="189">
        <v>817522.20686000003</v>
      </c>
      <c r="N113" s="189">
        <v>423224.86174000002</v>
      </c>
      <c r="O113" s="190">
        <v>1440156.56626</v>
      </c>
      <c r="P113" s="189">
        <v>7464948.8216599999</v>
      </c>
      <c r="Q113" s="1"/>
    </row>
    <row r="114" spans="2:17" ht="12" customHeight="1" x14ac:dyDescent="0.2">
      <c r="B114" s="152" t="s">
        <v>173</v>
      </c>
      <c r="C114" s="152" t="s">
        <v>174</v>
      </c>
      <c r="D114" s="27">
        <v>-5750.8236900000002</v>
      </c>
      <c r="E114" s="27">
        <v>393961.53320000001</v>
      </c>
      <c r="F114" s="27">
        <v>286324.64818999998</v>
      </c>
      <c r="G114" s="27">
        <v>276457.77979</v>
      </c>
      <c r="H114" s="27">
        <v>318577.54723999999</v>
      </c>
      <c r="I114" s="27">
        <v>277471.46444000001</v>
      </c>
      <c r="J114" s="27">
        <v>237900.30487999998</v>
      </c>
      <c r="K114" s="27">
        <v>245151.05705999999</v>
      </c>
      <c r="L114" s="27">
        <v>258462.84487999999</v>
      </c>
      <c r="M114" s="27">
        <v>247846.96032000001</v>
      </c>
      <c r="N114" s="27">
        <v>330731.90784</v>
      </c>
      <c r="O114" s="164">
        <v>515829.18620999996</v>
      </c>
      <c r="P114" s="27">
        <v>3382964.4103600001</v>
      </c>
    </row>
    <row r="115" spans="2:17" ht="12" customHeight="1" x14ac:dyDescent="0.2">
      <c r="B115" s="152" t="s">
        <v>175</v>
      </c>
      <c r="C115" s="152" t="s">
        <v>176</v>
      </c>
      <c r="D115" s="27">
        <v>-84.933390000000003</v>
      </c>
      <c r="E115" s="27">
        <v>17144.161700000001</v>
      </c>
      <c r="F115" s="27">
        <v>15288.695960000001</v>
      </c>
      <c r="G115" s="27">
        <v>14767.008210000002</v>
      </c>
      <c r="H115" s="27">
        <v>14698.08433</v>
      </c>
      <c r="I115" s="27">
        <v>12319.525009999999</v>
      </c>
      <c r="J115" s="27">
        <v>10513.927380000001</v>
      </c>
      <c r="K115" s="27">
        <v>10801.086070000001</v>
      </c>
      <c r="L115" s="27">
        <v>10880.12924</v>
      </c>
      <c r="M115" s="27">
        <v>11062.921390000001</v>
      </c>
      <c r="N115" s="27">
        <v>14144.51499</v>
      </c>
      <c r="O115" s="164">
        <v>28210.947880000003</v>
      </c>
      <c r="P115" s="27">
        <v>159746.06876999998</v>
      </c>
    </row>
    <row r="116" spans="2:17" ht="12" customHeight="1" x14ac:dyDescent="0.2">
      <c r="B116" s="152" t="s">
        <v>177</v>
      </c>
      <c r="C116" s="152" t="s">
        <v>178</v>
      </c>
      <c r="D116" s="27">
        <v>19.714839999999999</v>
      </c>
      <c r="E116" s="27">
        <v>3696.1961900000001</v>
      </c>
      <c r="F116" s="27">
        <v>3397.4222200000004</v>
      </c>
      <c r="G116" s="27">
        <v>3627.26647</v>
      </c>
      <c r="H116" s="27">
        <v>2769.6879399999998</v>
      </c>
      <c r="I116" s="27">
        <v>1933.92597</v>
      </c>
      <c r="J116" s="27">
        <v>748.63146999999992</v>
      </c>
      <c r="K116" s="27">
        <v>1405.7334699999999</v>
      </c>
      <c r="L116" s="27">
        <v>2636.51307</v>
      </c>
      <c r="M116" s="27">
        <v>713.32763999999997</v>
      </c>
      <c r="N116" s="27">
        <v>2612.6522299999997</v>
      </c>
      <c r="O116" s="164">
        <v>6648.1052599999994</v>
      </c>
      <c r="P116" s="27">
        <v>30209.176770000002</v>
      </c>
    </row>
    <row r="117" spans="2:17" ht="12" customHeight="1" x14ac:dyDescent="0.2">
      <c r="B117" s="152" t="s">
        <v>179</v>
      </c>
      <c r="C117" s="152" t="s">
        <v>180</v>
      </c>
      <c r="D117" s="27">
        <v>-1364.1043400000001</v>
      </c>
      <c r="E117" s="27">
        <v>45639.326120000005</v>
      </c>
      <c r="F117" s="27">
        <v>43916.515249999997</v>
      </c>
      <c r="G117" s="27">
        <v>45949.974590000005</v>
      </c>
      <c r="H117" s="27">
        <v>64867.013189999998</v>
      </c>
      <c r="I117" s="27">
        <v>157463.09149000002</v>
      </c>
      <c r="J117" s="27">
        <v>61615.201059999999</v>
      </c>
      <c r="K117" s="27">
        <v>62324.314799999993</v>
      </c>
      <c r="L117" s="27">
        <v>67754.721080000003</v>
      </c>
      <c r="M117" s="27">
        <v>62229.556670000005</v>
      </c>
      <c r="N117" s="27">
        <v>14131.512710000003</v>
      </c>
      <c r="O117" s="164">
        <v>164962.03964999999</v>
      </c>
      <c r="P117" s="27">
        <v>789489.16226999997</v>
      </c>
    </row>
    <row r="118" spans="2:17" ht="12" customHeight="1" x14ac:dyDescent="0.2">
      <c r="B118" s="152" t="s">
        <v>181</v>
      </c>
      <c r="C118" s="152" t="s">
        <v>182</v>
      </c>
      <c r="D118" s="27">
        <v>-159.07599999999999</v>
      </c>
      <c r="E118" s="27">
        <v>17639.728999999999</v>
      </c>
      <c r="F118" s="27">
        <v>4103.473</v>
      </c>
      <c r="G118" s="27">
        <v>11481.509</v>
      </c>
      <c r="H118" s="27">
        <v>-2307.0450000000001</v>
      </c>
      <c r="I118" s="27">
        <v>4237.1869999999999</v>
      </c>
      <c r="J118" s="27">
        <v>-227.869</v>
      </c>
      <c r="K118" s="27">
        <v>3218.2820000000002</v>
      </c>
      <c r="L118" s="27">
        <v>3742.5729999999999</v>
      </c>
      <c r="M118" s="27">
        <v>5176.4160000000002</v>
      </c>
      <c r="N118" s="27">
        <v>2003.162</v>
      </c>
      <c r="O118" s="164">
        <v>8432.7489999999998</v>
      </c>
      <c r="P118" s="27">
        <v>57341.089999999982</v>
      </c>
    </row>
    <row r="119" spans="2:17" ht="12" customHeight="1" x14ac:dyDescent="0.2">
      <c r="B119" s="152" t="s">
        <v>183</v>
      </c>
      <c r="C119" s="152" t="s">
        <v>184</v>
      </c>
      <c r="D119" s="27">
        <v>0</v>
      </c>
      <c r="E119" s="27">
        <v>55.109000000000002</v>
      </c>
      <c r="F119" s="27">
        <v>3.1619999999999999</v>
      </c>
      <c r="G119" s="27">
        <v>6.6760000000000002</v>
      </c>
      <c r="H119" s="27">
        <v>3.7480000000000002</v>
      </c>
      <c r="I119" s="27">
        <v>3.9220000000000002</v>
      </c>
      <c r="J119" s="27">
        <v>54.286000000000001</v>
      </c>
      <c r="K119" s="27">
        <v>-109.09</v>
      </c>
      <c r="L119" s="27">
        <v>3.6379999999999999</v>
      </c>
      <c r="M119" s="27">
        <v>56.46</v>
      </c>
      <c r="N119" s="27">
        <v>3.258</v>
      </c>
      <c r="O119" s="164">
        <v>-45.228000000000002</v>
      </c>
      <c r="P119" s="27">
        <v>35.940999999999995</v>
      </c>
    </row>
    <row r="120" spans="2:17" ht="12" customHeight="1" x14ac:dyDescent="0.2">
      <c r="B120" s="152" t="s">
        <v>185</v>
      </c>
      <c r="C120" s="152" t="s">
        <v>186</v>
      </c>
      <c r="D120" s="27">
        <v>-11963.384099999999</v>
      </c>
      <c r="E120" s="27">
        <v>3108.2869999999998</v>
      </c>
      <c r="F120" s="27">
        <v>37607.091</v>
      </c>
      <c r="G120" s="27">
        <v>131081.18</v>
      </c>
      <c r="H120" s="27">
        <v>71442.876210000002</v>
      </c>
      <c r="I120" s="27">
        <v>56020.813000000002</v>
      </c>
      <c r="J120" s="27">
        <v>56010.489000000001</v>
      </c>
      <c r="K120" s="27">
        <v>47686.263100000004</v>
      </c>
      <c r="L120" s="27">
        <v>66065.331699999995</v>
      </c>
      <c r="M120" s="27">
        <v>70782.266000000003</v>
      </c>
      <c r="N120" s="27">
        <v>42282.308819999998</v>
      </c>
      <c r="O120" s="164">
        <v>23952.071779999998</v>
      </c>
      <c r="P120" s="27">
        <v>594075.59351000004</v>
      </c>
    </row>
    <row r="121" spans="2:17" ht="12" customHeight="1" x14ac:dyDescent="0.2">
      <c r="B121" s="152" t="s">
        <v>187</v>
      </c>
      <c r="C121" s="152" t="s">
        <v>188</v>
      </c>
      <c r="D121" s="27">
        <v>41.539000000000001</v>
      </c>
      <c r="E121" s="27">
        <v>0</v>
      </c>
      <c r="F121" s="27">
        <v>0</v>
      </c>
      <c r="G121" s="27">
        <v>28472.823</v>
      </c>
      <c r="H121" s="27">
        <v>-5.1825000000000001</v>
      </c>
      <c r="I121" s="27">
        <v>0</v>
      </c>
      <c r="J121" s="27">
        <v>70650.229000000007</v>
      </c>
      <c r="K121" s="27">
        <v>0</v>
      </c>
      <c r="L121" s="27">
        <v>-23.350999999999999</v>
      </c>
      <c r="M121" s="27">
        <v>81860.489000000001</v>
      </c>
      <c r="N121" s="27">
        <v>0</v>
      </c>
      <c r="O121" s="164">
        <v>76638.797999999995</v>
      </c>
      <c r="P121" s="27">
        <v>257635.34450000001</v>
      </c>
    </row>
    <row r="122" spans="2:17" ht="12" customHeight="1" x14ac:dyDescent="0.2">
      <c r="B122" s="152" t="s">
        <v>189</v>
      </c>
      <c r="C122" s="196" t="s">
        <v>190</v>
      </c>
      <c r="D122" s="4">
        <v>1229.2090000000001</v>
      </c>
      <c r="E122" s="27">
        <v>119.827</v>
      </c>
      <c r="F122" s="27">
        <v>16.282999999999994</v>
      </c>
      <c r="G122" s="27">
        <v>38409.466999999997</v>
      </c>
      <c r="H122" s="27">
        <v>2769.7900500000001</v>
      </c>
      <c r="I122" s="27">
        <v>-95.873000000000005</v>
      </c>
      <c r="J122" s="27">
        <v>50113.252999999997</v>
      </c>
      <c r="K122" s="27">
        <v>-52.683</v>
      </c>
      <c r="L122" s="27">
        <v>-122.98307</v>
      </c>
      <c r="M122" s="27">
        <v>50646.567999999999</v>
      </c>
      <c r="N122" s="27">
        <v>1238.7910000000002</v>
      </c>
      <c r="O122" s="164">
        <v>48933.784670000001</v>
      </c>
      <c r="P122" s="27">
        <v>193205.43364999999</v>
      </c>
    </row>
    <row r="123" spans="2:17" ht="12" customHeight="1" x14ac:dyDescent="0.2">
      <c r="B123" s="152" t="s">
        <v>191</v>
      </c>
      <c r="C123" s="152" t="s">
        <v>192</v>
      </c>
      <c r="D123" s="27">
        <v>2449.1190000000001</v>
      </c>
      <c r="E123" s="27">
        <v>1994.3520000000001</v>
      </c>
      <c r="F123" s="27">
        <v>2727.4319999999998</v>
      </c>
      <c r="G123" s="27">
        <v>79487.454700000002</v>
      </c>
      <c r="H123" s="27">
        <v>5404.6329999999998</v>
      </c>
      <c r="I123" s="27">
        <v>1513.117</v>
      </c>
      <c r="J123" s="27">
        <v>57358.228000000003</v>
      </c>
      <c r="K123" s="27">
        <v>-25.515999999999998</v>
      </c>
      <c r="L123" s="27">
        <v>-570.40631000000008</v>
      </c>
      <c r="M123" s="27">
        <v>45421.344469999996</v>
      </c>
      <c r="N123" s="27">
        <v>3220.6173299999996</v>
      </c>
      <c r="O123" s="164">
        <v>120009.99800000001</v>
      </c>
      <c r="P123" s="27">
        <v>318990.37319000001</v>
      </c>
    </row>
    <row r="124" spans="2:17" ht="12" customHeight="1" x14ac:dyDescent="0.2">
      <c r="B124" s="152" t="s">
        <v>193</v>
      </c>
      <c r="C124" s="152" t="s">
        <v>194</v>
      </c>
      <c r="D124" s="27">
        <v>-2137.19632</v>
      </c>
      <c r="E124" s="27">
        <v>61431.057810000006</v>
      </c>
      <c r="F124" s="27">
        <v>54442.424940000004</v>
      </c>
      <c r="G124" s="27">
        <v>254159.97709</v>
      </c>
      <c r="H124" s="27">
        <v>39038.865180000001</v>
      </c>
      <c r="I124" s="27">
        <v>-1251.4323700000002</v>
      </c>
      <c r="J124" s="27">
        <v>435792.19731999998</v>
      </c>
      <c r="K124" s="27">
        <v>39380.976459999998</v>
      </c>
      <c r="L124" s="27">
        <v>75924.368109999996</v>
      </c>
      <c r="M124" s="27">
        <v>239333.84137000001</v>
      </c>
      <c r="N124" s="27">
        <v>10748.50693</v>
      </c>
      <c r="O124" s="164">
        <v>442997.32052000001</v>
      </c>
      <c r="P124" s="27">
        <v>1649860.90704</v>
      </c>
    </row>
    <row r="125" spans="2:17" ht="12" customHeight="1" x14ac:dyDescent="0.2">
      <c r="B125" s="152" t="s">
        <v>195</v>
      </c>
      <c r="C125" s="152" t="s">
        <v>196</v>
      </c>
      <c r="D125" s="27">
        <v>0</v>
      </c>
      <c r="E125" s="27">
        <v>28.803999999999998</v>
      </c>
      <c r="F125" s="27">
        <v>31.077999999999999</v>
      </c>
      <c r="G125" s="27">
        <v>24.9</v>
      </c>
      <c r="H125" s="27">
        <v>19.038</v>
      </c>
      <c r="I125" s="27">
        <v>39.832999999999998</v>
      </c>
      <c r="J125" s="27">
        <v>19.960999999999999</v>
      </c>
      <c r="K125" s="27">
        <v>21.36</v>
      </c>
      <c r="L125" s="27">
        <v>2.2680000000000007</v>
      </c>
      <c r="M125" s="27">
        <v>10.452</v>
      </c>
      <c r="N125" s="27">
        <v>22.212</v>
      </c>
      <c r="O125" s="164">
        <v>24.797999999999998</v>
      </c>
      <c r="P125" s="27">
        <v>244.70399999999998</v>
      </c>
    </row>
    <row r="126" spans="2:17" ht="12" customHeight="1" x14ac:dyDescent="0.2">
      <c r="B126" s="152" t="s">
        <v>197</v>
      </c>
      <c r="C126" s="152" t="s">
        <v>198</v>
      </c>
      <c r="D126" s="27">
        <v>9.4329999999999998</v>
      </c>
      <c r="E126" s="27">
        <v>1357.8430000000001</v>
      </c>
      <c r="F126" s="27">
        <v>1231.3979999999999</v>
      </c>
      <c r="G126" s="27">
        <v>1282.329</v>
      </c>
      <c r="H126" s="27">
        <v>1383.14643</v>
      </c>
      <c r="I126" s="27">
        <v>1451.94</v>
      </c>
      <c r="J126" s="27">
        <v>1366.0609999999999</v>
      </c>
      <c r="K126" s="27">
        <v>1319.453</v>
      </c>
      <c r="L126" s="27">
        <v>1306.1419900000001</v>
      </c>
      <c r="M126" s="27">
        <v>1582.7929999999999</v>
      </c>
      <c r="N126" s="27">
        <v>1407.1362800000002</v>
      </c>
      <c r="O126" s="164">
        <v>2266.6742900000004</v>
      </c>
      <c r="P126" s="27">
        <v>15964.34899</v>
      </c>
    </row>
    <row r="127" spans="2:17" ht="12" customHeight="1" x14ac:dyDescent="0.2">
      <c r="B127" s="152" t="s">
        <v>199</v>
      </c>
      <c r="C127" s="152" t="s">
        <v>200</v>
      </c>
      <c r="D127" s="27">
        <v>5432.6580000000004</v>
      </c>
      <c r="E127" s="27">
        <v>-329502.14399999997</v>
      </c>
      <c r="F127" s="27">
        <v>1245.895</v>
      </c>
      <c r="G127" s="27">
        <v>2825.6080000000002</v>
      </c>
      <c r="H127" s="27">
        <v>333916.75961000001</v>
      </c>
      <c r="I127" s="27">
        <v>1125.8489999999999</v>
      </c>
      <c r="J127" s="27">
        <v>662.69399999999996</v>
      </c>
      <c r="K127" s="27">
        <v>-5003.0219999999999</v>
      </c>
      <c r="L127" s="27">
        <v>1709.55639</v>
      </c>
      <c r="M127" s="27">
        <v>798.81100000000004</v>
      </c>
      <c r="N127" s="27">
        <v>678.28161</v>
      </c>
      <c r="O127" s="164">
        <v>1295.3209999999999</v>
      </c>
      <c r="P127" s="27">
        <v>15186.267610000059</v>
      </c>
    </row>
    <row r="128" spans="2:17" ht="12" customHeight="1" thickBot="1" x14ac:dyDescent="0.25">
      <c r="B128" s="29" t="s">
        <v>309</v>
      </c>
      <c r="C128" s="166" t="s">
        <v>310</v>
      </c>
      <c r="D128" s="167">
        <v>0</v>
      </c>
      <c r="E128" s="167">
        <v>0</v>
      </c>
      <c r="F128" s="167">
        <v>0</v>
      </c>
      <c r="G128" s="167">
        <v>0</v>
      </c>
      <c r="H128" s="167">
        <v>0</v>
      </c>
      <c r="I128" s="167">
        <v>0</v>
      </c>
      <c r="J128" s="167">
        <v>0</v>
      </c>
      <c r="K128" s="167">
        <v>0</v>
      </c>
      <c r="L128" s="167">
        <v>0</v>
      </c>
      <c r="M128" s="167">
        <v>0</v>
      </c>
      <c r="N128" s="167">
        <v>0</v>
      </c>
      <c r="O128" s="168">
        <v>0</v>
      </c>
      <c r="P128" s="167">
        <v>0</v>
      </c>
    </row>
    <row r="129" spans="2:17" ht="12" thickBot="1" x14ac:dyDescent="0.25">
      <c r="B129" s="166"/>
      <c r="C129" s="166"/>
      <c r="D129" s="202">
        <v>-12277.845000000001</v>
      </c>
      <c r="E129" s="202">
        <v>216674.08201999997</v>
      </c>
      <c r="F129" s="202">
        <v>450335.51855999994</v>
      </c>
      <c r="G129" s="202">
        <v>888033.95285</v>
      </c>
      <c r="H129" s="202">
        <v>852578.96167999995</v>
      </c>
      <c r="I129" s="202"/>
      <c r="J129" s="202"/>
      <c r="K129" s="202"/>
      <c r="L129" s="202"/>
      <c r="M129" s="202"/>
      <c r="N129" s="202"/>
      <c r="O129" s="202"/>
      <c r="P129" s="202"/>
    </row>
    <row r="130" spans="2:17" s="5" customFormat="1" x14ac:dyDescent="0.2">
      <c r="B130" s="180" t="s">
        <v>205</v>
      </c>
      <c r="C130" s="180" t="s">
        <v>206</v>
      </c>
      <c r="D130" s="189">
        <v>21137.655149999999</v>
      </c>
      <c r="E130" s="189">
        <v>186632.23183</v>
      </c>
      <c r="F130" s="189">
        <v>243913.78185</v>
      </c>
      <c r="G130" s="189">
        <v>213077.88050999999</v>
      </c>
      <c r="H130" s="189">
        <v>204375.34477000003</v>
      </c>
      <c r="I130" s="189">
        <v>343263.27100000001</v>
      </c>
      <c r="J130" s="189">
        <v>231520.94699999999</v>
      </c>
      <c r="K130" s="189">
        <v>186050.272</v>
      </c>
      <c r="L130" s="189">
        <v>243581.45140000002</v>
      </c>
      <c r="M130" s="189">
        <v>206261.85558</v>
      </c>
      <c r="N130" s="189">
        <v>193609.72115</v>
      </c>
      <c r="O130" s="190">
        <v>463249.70243</v>
      </c>
      <c r="P130" s="189">
        <v>2736674.11467</v>
      </c>
      <c r="Q130" s="1"/>
    </row>
    <row r="131" spans="2:17" ht="12" customHeight="1" x14ac:dyDescent="0.2">
      <c r="B131" s="152" t="s">
        <v>297</v>
      </c>
      <c r="C131" s="152" t="s">
        <v>298</v>
      </c>
      <c r="D131" s="27">
        <v>0</v>
      </c>
      <c r="E131" s="27">
        <v>0</v>
      </c>
      <c r="F131" s="27">
        <v>0</v>
      </c>
      <c r="G131" s="27">
        <v>0</v>
      </c>
      <c r="H131" s="27">
        <v>-186.43880999999999</v>
      </c>
      <c r="I131" s="27">
        <v>0</v>
      </c>
      <c r="J131" s="27">
        <v>0</v>
      </c>
      <c r="K131" s="27">
        <v>0</v>
      </c>
      <c r="L131" s="27">
        <v>1.0478800000000001</v>
      </c>
      <c r="M131" s="27">
        <v>0</v>
      </c>
      <c r="N131" s="27">
        <v>0</v>
      </c>
      <c r="O131" s="164">
        <v>0</v>
      </c>
      <c r="P131" s="27">
        <v>-185.39093</v>
      </c>
    </row>
    <row r="132" spans="2:17" ht="12" customHeight="1" x14ac:dyDescent="0.2">
      <c r="B132" s="152" t="s">
        <v>207</v>
      </c>
      <c r="C132" s="152" t="s">
        <v>208</v>
      </c>
      <c r="D132" s="27">
        <v>20923.416149999997</v>
      </c>
      <c r="E132" s="27">
        <v>14571.828</v>
      </c>
      <c r="F132" s="27">
        <v>35224.046849999999</v>
      </c>
      <c r="G132" s="27">
        <v>15565.69399</v>
      </c>
      <c r="H132" s="27">
        <v>17768.65221</v>
      </c>
      <c r="I132" s="27">
        <v>161349.74299999999</v>
      </c>
      <c r="J132" s="27">
        <v>11890.093999999999</v>
      </c>
      <c r="K132" s="27">
        <v>9867.7669999999998</v>
      </c>
      <c r="L132" s="27">
        <v>40515.916270000002</v>
      </c>
      <c r="M132" s="27">
        <v>16105.868930000001</v>
      </c>
      <c r="N132" s="27">
        <v>13701.325720000001</v>
      </c>
      <c r="O132" s="164">
        <v>39706.84287</v>
      </c>
      <c r="P132" s="27">
        <v>397191.19498999999</v>
      </c>
    </row>
    <row r="133" spans="2:17" ht="12" customHeight="1" x14ac:dyDescent="0.2">
      <c r="B133" s="152" t="s">
        <v>209</v>
      </c>
      <c r="C133" s="152" t="s">
        <v>210</v>
      </c>
      <c r="D133" s="27">
        <v>2.25</v>
      </c>
      <c r="E133" s="27">
        <v>15510.252</v>
      </c>
      <c r="F133" s="27">
        <v>17532.424999999999</v>
      </c>
      <c r="G133" s="27">
        <v>15047.466</v>
      </c>
      <c r="H133" s="27">
        <v>17268.705000000002</v>
      </c>
      <c r="I133" s="27">
        <v>17521.54</v>
      </c>
      <c r="J133" s="27">
        <v>18312.856</v>
      </c>
      <c r="K133" s="27">
        <v>16067.849</v>
      </c>
      <c r="L133" s="27">
        <v>15714.343999999999</v>
      </c>
      <c r="M133" s="27">
        <v>15443.674999999999</v>
      </c>
      <c r="N133" s="27">
        <v>16058.156000000001</v>
      </c>
      <c r="O133" s="164">
        <v>36258.093999999997</v>
      </c>
      <c r="P133" s="27">
        <v>200737.61199999996</v>
      </c>
    </row>
    <row r="134" spans="2:17" ht="12" customHeight="1" x14ac:dyDescent="0.2">
      <c r="B134" s="152" t="s">
        <v>211</v>
      </c>
      <c r="C134" s="152" t="s">
        <v>212</v>
      </c>
      <c r="D134" s="27">
        <v>90.676000000000002</v>
      </c>
      <c r="E134" s="27">
        <v>39613.491829999999</v>
      </c>
      <c r="F134" s="27">
        <v>41684.811999999998</v>
      </c>
      <c r="G134" s="27">
        <v>44629.680999999997</v>
      </c>
      <c r="H134" s="27">
        <v>38149.213979999993</v>
      </c>
      <c r="I134" s="27">
        <v>40491.42</v>
      </c>
      <c r="J134" s="27">
        <v>40563.379000000001</v>
      </c>
      <c r="K134" s="27">
        <v>38789.892999999996</v>
      </c>
      <c r="L134" s="27">
        <v>41622.462789999998</v>
      </c>
      <c r="M134" s="27">
        <v>39195.845649999996</v>
      </c>
      <c r="N134" s="27">
        <v>37377.941429999999</v>
      </c>
      <c r="O134" s="164">
        <v>83429.635559999995</v>
      </c>
      <c r="P134" s="27">
        <v>485638.45224000001</v>
      </c>
    </row>
    <row r="135" spans="2:17" ht="12" customHeight="1" x14ac:dyDescent="0.2">
      <c r="B135" s="152" t="s">
        <v>213</v>
      </c>
      <c r="C135" s="152" t="s">
        <v>214</v>
      </c>
      <c r="D135" s="27">
        <v>121.313</v>
      </c>
      <c r="E135" s="27">
        <v>42782.684999999998</v>
      </c>
      <c r="F135" s="27">
        <v>49880.972999999998</v>
      </c>
      <c r="G135" s="27">
        <v>51101.148000000001</v>
      </c>
      <c r="H135" s="27">
        <v>54740.264999999999</v>
      </c>
      <c r="I135" s="27">
        <v>46070.737000000001</v>
      </c>
      <c r="J135" s="27">
        <v>76015.202000000005</v>
      </c>
      <c r="K135" s="27">
        <v>41838.387000000002</v>
      </c>
      <c r="L135" s="27">
        <v>41186.171000000002</v>
      </c>
      <c r="M135" s="27">
        <v>42954.093999999997</v>
      </c>
      <c r="N135" s="27">
        <v>55954.923999999999</v>
      </c>
      <c r="O135" s="164">
        <v>118239.89200000001</v>
      </c>
      <c r="P135" s="27">
        <v>620885.79100000008</v>
      </c>
    </row>
    <row r="136" spans="2:17" ht="12" customHeight="1" x14ac:dyDescent="0.2">
      <c r="B136" s="152" t="s">
        <v>215</v>
      </c>
      <c r="C136" s="152" t="s">
        <v>216</v>
      </c>
      <c r="D136" s="27">
        <v>0</v>
      </c>
      <c r="E136" s="27">
        <v>74153.975000000006</v>
      </c>
      <c r="F136" s="27">
        <v>77895.057000000001</v>
      </c>
      <c r="G136" s="27">
        <v>86733.89151999999</v>
      </c>
      <c r="H136" s="27">
        <v>76634.947390000001</v>
      </c>
      <c r="I136" s="27">
        <v>77829.831000000006</v>
      </c>
      <c r="J136" s="27">
        <v>84739.415999999997</v>
      </c>
      <c r="K136" s="27">
        <v>79486.376000000004</v>
      </c>
      <c r="L136" s="27">
        <v>83259.019459999996</v>
      </c>
      <c r="M136" s="27">
        <v>92562.372000000003</v>
      </c>
      <c r="N136" s="27">
        <v>70517.373999999996</v>
      </c>
      <c r="O136" s="164">
        <v>181615.23800000001</v>
      </c>
      <c r="P136" s="27">
        <v>985427.49737</v>
      </c>
    </row>
    <row r="137" spans="2:17" ht="12" customHeight="1" thickBot="1" x14ac:dyDescent="0.25">
      <c r="B137" s="166" t="s">
        <v>217</v>
      </c>
      <c r="C137" s="166" t="s">
        <v>218</v>
      </c>
      <c r="D137" s="167">
        <v>0</v>
      </c>
      <c r="E137" s="167">
        <v>0</v>
      </c>
      <c r="F137" s="167">
        <v>21696.468000000001</v>
      </c>
      <c r="G137" s="167">
        <v>0</v>
      </c>
      <c r="H137" s="167">
        <v>0</v>
      </c>
      <c r="I137" s="167">
        <v>0</v>
      </c>
      <c r="J137" s="167">
        <v>0</v>
      </c>
      <c r="K137" s="167">
        <v>0</v>
      </c>
      <c r="L137" s="167">
        <v>21282.49</v>
      </c>
      <c r="M137" s="167">
        <v>0</v>
      </c>
      <c r="N137" s="167">
        <v>0</v>
      </c>
      <c r="O137" s="168">
        <v>4000</v>
      </c>
      <c r="P137" s="167">
        <v>46978.957999999999</v>
      </c>
    </row>
    <row r="138" spans="2:17" ht="12" thickBot="1" x14ac:dyDescent="0.25">
      <c r="B138" s="166"/>
      <c r="C138" s="166"/>
      <c r="D138" s="202"/>
      <c r="E138" s="202"/>
      <c r="F138" s="202"/>
      <c r="G138" s="202"/>
      <c r="H138" s="202"/>
      <c r="I138" s="202"/>
      <c r="J138" s="202"/>
      <c r="K138" s="202"/>
      <c r="L138" s="202"/>
      <c r="M138" s="202"/>
      <c r="N138" s="202"/>
      <c r="O138" s="202"/>
      <c r="P138" s="202"/>
    </row>
    <row r="139" spans="2:17" s="5" customFormat="1" x14ac:dyDescent="0.2">
      <c r="B139" s="174" t="s">
        <v>65</v>
      </c>
      <c r="C139" s="174" t="s">
        <v>221</v>
      </c>
      <c r="D139" s="189">
        <v>643730.89704999991</v>
      </c>
      <c r="E139" s="189">
        <v>913294.21758000006</v>
      </c>
      <c r="F139" s="189">
        <v>1091038.6432699999</v>
      </c>
      <c r="G139" s="189">
        <v>1381318.08999</v>
      </c>
      <c r="H139" s="189">
        <v>1188572.3494200001</v>
      </c>
      <c r="I139" s="189">
        <v>1212987.45282</v>
      </c>
      <c r="J139" s="189">
        <v>1552009.0637100001</v>
      </c>
      <c r="K139" s="189">
        <v>930429.52633000002</v>
      </c>
      <c r="L139" s="189">
        <v>1327988.6721900001</v>
      </c>
      <c r="M139" s="189">
        <v>1486858.7477200001</v>
      </c>
      <c r="N139" s="189">
        <v>1202448.5305299999</v>
      </c>
      <c r="O139" s="190">
        <v>1690428.49712</v>
      </c>
      <c r="P139" s="189">
        <v>14621104.687729999</v>
      </c>
      <c r="Q139" s="1"/>
    </row>
    <row r="140" spans="2:17" ht="12" customHeight="1" x14ac:dyDescent="0.2">
      <c r="B140" s="152" t="s">
        <v>222</v>
      </c>
      <c r="C140" s="152" t="s">
        <v>223</v>
      </c>
      <c r="D140" s="27">
        <v>1233.3732500000001</v>
      </c>
      <c r="E140" s="27">
        <v>184946.83686000001</v>
      </c>
      <c r="F140" s="27">
        <v>256534.62521</v>
      </c>
      <c r="G140" s="27">
        <v>275616.24300999998</v>
      </c>
      <c r="H140" s="27">
        <v>302612.42363999999</v>
      </c>
      <c r="I140" s="27">
        <v>360995.29785000003</v>
      </c>
      <c r="J140" s="27">
        <v>304983.73548000003</v>
      </c>
      <c r="K140" s="27">
        <v>289817.35969999997</v>
      </c>
      <c r="L140" s="27">
        <v>295333.20624999999</v>
      </c>
      <c r="M140" s="27">
        <v>278790.90777999995</v>
      </c>
      <c r="N140" s="27">
        <v>313700.53250999999</v>
      </c>
      <c r="O140" s="164">
        <v>696290.23910000001</v>
      </c>
      <c r="P140" s="27">
        <v>3560854.7806399995</v>
      </c>
    </row>
    <row r="141" spans="2:17" ht="12" customHeight="1" x14ac:dyDescent="0.2">
      <c r="B141" s="152" t="s">
        <v>224</v>
      </c>
      <c r="C141" s="152" t="s">
        <v>225</v>
      </c>
      <c r="D141" s="27">
        <v>491.32690000000002</v>
      </c>
      <c r="E141" s="27">
        <v>44734.460319999998</v>
      </c>
      <c r="F141" s="27">
        <v>74330.954480000015</v>
      </c>
      <c r="G141" s="27">
        <v>99684.744430000006</v>
      </c>
      <c r="H141" s="27">
        <v>78685.438940000007</v>
      </c>
      <c r="I141" s="27">
        <v>116407.67495</v>
      </c>
      <c r="J141" s="27">
        <v>96265.242209999997</v>
      </c>
      <c r="K141" s="27">
        <v>95085.794280000002</v>
      </c>
      <c r="L141" s="27">
        <v>87822.06382000001</v>
      </c>
      <c r="M141" s="27">
        <v>88787.608359999998</v>
      </c>
      <c r="N141" s="27">
        <v>103291.38777000002</v>
      </c>
      <c r="O141" s="164">
        <v>288377.57350999996</v>
      </c>
      <c r="P141" s="27">
        <v>1173964.26997</v>
      </c>
    </row>
    <row r="142" spans="2:17" ht="12" customHeight="1" x14ac:dyDescent="0.2">
      <c r="B142" s="152" t="s">
        <v>226</v>
      </c>
      <c r="C142" s="152" t="s">
        <v>227</v>
      </c>
      <c r="D142" s="27">
        <v>1693.2919099999999</v>
      </c>
      <c r="E142" s="27">
        <v>95138.893940000009</v>
      </c>
      <c r="F142" s="27">
        <v>120228.08493</v>
      </c>
      <c r="G142" s="27">
        <v>130232.39563999999</v>
      </c>
      <c r="H142" s="27">
        <v>155059.71584999998</v>
      </c>
      <c r="I142" s="27">
        <v>163065.74018000002</v>
      </c>
      <c r="J142" s="27">
        <v>131385.49427</v>
      </c>
      <c r="K142" s="27">
        <v>126676.54057999999</v>
      </c>
      <c r="L142" s="27">
        <v>122695.11772000001</v>
      </c>
      <c r="M142" s="27">
        <v>125620.49073999999</v>
      </c>
      <c r="N142" s="27">
        <v>135194.63733999999</v>
      </c>
      <c r="O142" s="164">
        <v>282033.47807999997</v>
      </c>
      <c r="P142" s="27">
        <v>1589023.88118</v>
      </c>
    </row>
    <row r="143" spans="2:17" ht="12" customHeight="1" x14ac:dyDescent="0.2">
      <c r="B143" s="152" t="s">
        <v>228</v>
      </c>
      <c r="C143" s="152" t="s">
        <v>229</v>
      </c>
      <c r="D143" s="27">
        <v>-951.24555999999995</v>
      </c>
      <c r="E143" s="27">
        <v>45074.173600000002</v>
      </c>
      <c r="F143" s="27">
        <v>61978.070799999994</v>
      </c>
      <c r="G143" s="27">
        <v>45699.102939999997</v>
      </c>
      <c r="H143" s="27">
        <v>68867.576849999998</v>
      </c>
      <c r="I143" s="27">
        <v>81521.115019999997</v>
      </c>
      <c r="J143" s="27">
        <v>77332.998999999996</v>
      </c>
      <c r="K143" s="27">
        <v>68055.024839999998</v>
      </c>
      <c r="L143" s="27">
        <v>84816.774709999998</v>
      </c>
      <c r="M143" s="27">
        <v>64382.80068</v>
      </c>
      <c r="N143" s="27">
        <v>75214.515399999989</v>
      </c>
      <c r="O143" s="164">
        <v>125879.18751000002</v>
      </c>
      <c r="P143" s="27">
        <v>797870.09579000017</v>
      </c>
    </row>
    <row r="144" spans="2:17" ht="12" customHeight="1" x14ac:dyDescent="0.2">
      <c r="B144" s="152" t="s">
        <v>299</v>
      </c>
      <c r="C144" s="163" t="s">
        <v>300</v>
      </c>
      <c r="D144" s="65">
        <v>0</v>
      </c>
      <c r="E144" s="65">
        <v>-0.69099999999999995</v>
      </c>
      <c r="F144" s="65">
        <v>-2.4849999999999999</v>
      </c>
      <c r="G144" s="65">
        <v>0</v>
      </c>
      <c r="H144" s="65">
        <v>-0.308</v>
      </c>
      <c r="I144" s="65">
        <v>0.76770000000000005</v>
      </c>
      <c r="J144" s="65">
        <v>0</v>
      </c>
      <c r="K144" s="65">
        <v>0</v>
      </c>
      <c r="L144" s="65">
        <v>-0.75</v>
      </c>
      <c r="M144" s="65">
        <v>8.0000000000000002E-3</v>
      </c>
      <c r="N144" s="65">
        <v>-8.0000000000000002E-3</v>
      </c>
      <c r="O144" s="165">
        <v>0</v>
      </c>
      <c r="P144" s="65">
        <v>-3.4662999999999995</v>
      </c>
    </row>
    <row r="145" spans="2:16" ht="12" customHeight="1" x14ac:dyDescent="0.2">
      <c r="B145" s="152" t="s">
        <v>230</v>
      </c>
      <c r="C145" s="152" t="s">
        <v>231</v>
      </c>
      <c r="D145" s="27">
        <v>535758.77995</v>
      </c>
      <c r="E145" s="27">
        <v>480131.84548000002</v>
      </c>
      <c r="F145" s="27">
        <v>543636.22782999999</v>
      </c>
      <c r="G145" s="27">
        <v>813185.20776000002</v>
      </c>
      <c r="H145" s="27">
        <v>542469.23034000001</v>
      </c>
      <c r="I145" s="27">
        <v>499836.84899999999</v>
      </c>
      <c r="J145" s="27">
        <v>916463.3958099999</v>
      </c>
      <c r="K145" s="27">
        <v>371274.33567</v>
      </c>
      <c r="L145" s="27">
        <v>719232.70033999998</v>
      </c>
      <c r="M145" s="27">
        <v>791240.0736</v>
      </c>
      <c r="N145" s="27">
        <v>567842.21185000008</v>
      </c>
      <c r="O145" s="164">
        <v>478838.01412999997</v>
      </c>
      <c r="P145" s="27">
        <v>7259908.8717599995</v>
      </c>
    </row>
    <row r="146" spans="2:16" ht="12" customHeight="1" x14ac:dyDescent="0.2">
      <c r="B146" s="152" t="s">
        <v>232</v>
      </c>
      <c r="C146" s="152" t="s">
        <v>233</v>
      </c>
      <c r="D146" s="27">
        <v>66763.807610000003</v>
      </c>
      <c r="E146" s="27">
        <v>-131.46619000000001</v>
      </c>
      <c r="F146" s="27">
        <v>-218.47531000000001</v>
      </c>
      <c r="G146" s="27">
        <v>-266.84690000000001</v>
      </c>
      <c r="H146" s="27">
        <v>38587.679029999999</v>
      </c>
      <c r="I146" s="27">
        <v>-10.380549999999999</v>
      </c>
      <c r="J146" s="27">
        <v>-14.194000000000001</v>
      </c>
      <c r="K146" s="27">
        <v>-27438.677</v>
      </c>
      <c r="L146" s="27">
        <v>-8581.1424999999999</v>
      </c>
      <c r="M146" s="27">
        <v>-9535.1537599999992</v>
      </c>
      <c r="N146" s="27">
        <v>-19617.647949999999</v>
      </c>
      <c r="O146" s="164">
        <v>-22944.857419999997</v>
      </c>
      <c r="P146" s="27">
        <v>16592.645059999999</v>
      </c>
    </row>
    <row r="147" spans="2:16" ht="12" customHeight="1" x14ac:dyDescent="0.2">
      <c r="B147" s="152" t="s">
        <v>234</v>
      </c>
      <c r="C147" s="152" t="s">
        <v>235</v>
      </c>
      <c r="D147" s="27">
        <v>602522.5875599999</v>
      </c>
      <c r="E147" s="27">
        <v>480000.37929000001</v>
      </c>
      <c r="F147" s="27">
        <v>543417.75251999998</v>
      </c>
      <c r="G147" s="27">
        <v>812918.36086000002</v>
      </c>
      <c r="H147" s="27">
        <v>581056.90937000001</v>
      </c>
      <c r="I147" s="27">
        <v>499826.46844999999</v>
      </c>
      <c r="J147" s="27">
        <v>916449.20181</v>
      </c>
      <c r="K147" s="27">
        <v>343835.65867000003</v>
      </c>
      <c r="L147" s="27">
        <v>710651.55784000002</v>
      </c>
      <c r="M147" s="27">
        <v>781704.91983999999</v>
      </c>
      <c r="N147" s="27">
        <v>548224.56389999995</v>
      </c>
      <c r="O147" s="164">
        <v>455893.15670999995</v>
      </c>
      <c r="P147" s="27">
        <v>7276501.5168199996</v>
      </c>
    </row>
    <row r="148" spans="2:16" ht="12" customHeight="1" x14ac:dyDescent="0.2">
      <c r="B148" s="152"/>
      <c r="C148" s="155" t="s">
        <v>84</v>
      </c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164"/>
      <c r="P148" s="27"/>
    </row>
    <row r="149" spans="2:16" ht="12" customHeight="1" x14ac:dyDescent="0.2">
      <c r="B149" s="152"/>
      <c r="C149" s="220" t="s">
        <v>236</v>
      </c>
      <c r="D149" s="27">
        <v>570989.21248185355</v>
      </c>
      <c r="E149" s="27">
        <v>430028.99029459112</v>
      </c>
      <c r="F149" s="27">
        <v>513284.57054160681</v>
      </c>
      <c r="G149" s="27">
        <v>773587.4701941727</v>
      </c>
      <c r="H149" s="27">
        <v>541009.21746833343</v>
      </c>
      <c r="I149" s="27">
        <v>477691.54589149205</v>
      </c>
      <c r="J149" s="27">
        <v>872708.90733672515</v>
      </c>
      <c r="K149" s="27">
        <v>327501.7841549624</v>
      </c>
      <c r="L149" s="27">
        <v>670831.95430709829</v>
      </c>
      <c r="M149" s="27">
        <v>744365.3220708014</v>
      </c>
      <c r="N149" s="27">
        <v>514708.91809258953</v>
      </c>
      <c r="O149" s="164">
        <v>430763.08366098022</v>
      </c>
      <c r="P149" s="27">
        <v>6867470.9764952064</v>
      </c>
    </row>
    <row r="150" spans="2:16" ht="12" customHeight="1" x14ac:dyDescent="0.2">
      <c r="B150" s="152"/>
      <c r="C150" s="220" t="s">
        <v>237</v>
      </c>
      <c r="D150" s="27">
        <v>4203.2556512196024</v>
      </c>
      <c r="E150" s="27">
        <v>2723.0927578553633</v>
      </c>
      <c r="F150" s="27">
        <v>2705.3318072192151</v>
      </c>
      <c r="G150" s="27">
        <v>3429.9746627084401</v>
      </c>
      <c r="H150" s="27">
        <v>2854.0614081213844</v>
      </c>
      <c r="I150" s="27">
        <v>3551.4085716710347</v>
      </c>
      <c r="J150" s="27">
        <v>2979.2365113477458</v>
      </c>
      <c r="K150" s="27">
        <v>3012.3486364065657</v>
      </c>
      <c r="L150" s="27">
        <v>4198.740326834115</v>
      </c>
      <c r="M150" s="27">
        <v>2994.4408095886915</v>
      </c>
      <c r="N150" s="27">
        <v>2937.041369167564</v>
      </c>
      <c r="O150" s="164">
        <v>2840.3734104334553</v>
      </c>
      <c r="P150" s="27">
        <v>38429.305922573185</v>
      </c>
    </row>
    <row r="151" spans="2:16" ht="12" customHeight="1" x14ac:dyDescent="0.2">
      <c r="B151" s="152"/>
      <c r="C151" s="221" t="s">
        <v>238</v>
      </c>
      <c r="D151" s="65">
        <v>27330.119426926824</v>
      </c>
      <c r="E151" s="65">
        <v>47248.296237553477</v>
      </c>
      <c r="F151" s="65">
        <v>27427.850171173945</v>
      </c>
      <c r="G151" s="65">
        <v>35900.916003118771</v>
      </c>
      <c r="H151" s="65">
        <v>37193.630493545141</v>
      </c>
      <c r="I151" s="65">
        <v>18583.513986836882</v>
      </c>
      <c r="J151" s="65">
        <v>40761.057961927108</v>
      </c>
      <c r="K151" s="65">
        <v>13321.525878630988</v>
      </c>
      <c r="L151" s="65">
        <v>35620.863206067683</v>
      </c>
      <c r="M151" s="65">
        <v>34345.156959610016</v>
      </c>
      <c r="N151" s="65">
        <v>30578.60443824283</v>
      </c>
      <c r="O151" s="165">
        <v>22289.699638586368</v>
      </c>
      <c r="P151" s="65">
        <v>370601.23440222006</v>
      </c>
    </row>
    <row r="152" spans="2:16" ht="12" customHeight="1" x14ac:dyDescent="0.2">
      <c r="B152" s="152" t="s">
        <v>239</v>
      </c>
      <c r="C152" s="152" t="s">
        <v>240</v>
      </c>
      <c r="D152" s="27">
        <v>6220.9768700000004</v>
      </c>
      <c r="E152" s="27">
        <v>200089.09153999999</v>
      </c>
      <c r="F152" s="27">
        <v>208606.58905000001</v>
      </c>
      <c r="G152" s="27">
        <v>198072.80063999997</v>
      </c>
      <c r="H152" s="27">
        <v>228237.79193000001</v>
      </c>
      <c r="I152" s="27">
        <v>253606.84266999998</v>
      </c>
      <c r="J152" s="27">
        <v>220464.60493</v>
      </c>
      <c r="K152" s="27">
        <v>225611.66419000001</v>
      </c>
      <c r="L152" s="27">
        <v>231347.70513999998</v>
      </c>
      <c r="M152" s="27">
        <v>269269.32304000005</v>
      </c>
      <c r="N152" s="27">
        <v>278207.03672000003</v>
      </c>
      <c r="O152" s="164">
        <v>416963.39560000005</v>
      </c>
      <c r="P152" s="27">
        <v>2736697.8223199998</v>
      </c>
    </row>
    <row r="153" spans="2:16" ht="12" customHeight="1" x14ac:dyDescent="0.2">
      <c r="B153" s="152" t="s">
        <v>241</v>
      </c>
      <c r="C153" s="152" t="s">
        <v>242</v>
      </c>
      <c r="D153" s="27">
        <v>124.53364999999999</v>
      </c>
      <c r="E153" s="27">
        <v>190304.38412</v>
      </c>
      <c r="F153" s="27">
        <v>187389.11199999999</v>
      </c>
      <c r="G153" s="27">
        <v>172553.62203999999</v>
      </c>
      <c r="H153" s="27">
        <v>190103.74114</v>
      </c>
      <c r="I153" s="27">
        <v>194060.75571999999</v>
      </c>
      <c r="J153" s="27">
        <v>171651.10993000001</v>
      </c>
      <c r="K153" s="27">
        <v>175482.60524999999</v>
      </c>
      <c r="L153" s="27">
        <v>192628.99515</v>
      </c>
      <c r="M153" s="27">
        <v>241723.27695</v>
      </c>
      <c r="N153" s="27">
        <v>255807.51849000002</v>
      </c>
      <c r="O153" s="164">
        <v>385745.63218999997</v>
      </c>
      <c r="P153" s="27">
        <v>2357575.28663</v>
      </c>
    </row>
    <row r="154" spans="2:16" ht="12" customHeight="1" x14ac:dyDescent="0.2">
      <c r="B154" s="152" t="s">
        <v>243</v>
      </c>
      <c r="C154" s="152" t="s">
        <v>244</v>
      </c>
      <c r="D154" s="27">
        <v>6096.1992199999995</v>
      </c>
      <c r="E154" s="27">
        <v>-3082.9955800000002</v>
      </c>
      <c r="F154" s="27">
        <v>-1155.7879499999999</v>
      </c>
      <c r="G154" s="27">
        <v>-3657.9353999999998</v>
      </c>
      <c r="H154" s="27">
        <v>-23.891029999999997</v>
      </c>
      <c r="I154" s="27">
        <v>-18.669049999999999</v>
      </c>
      <c r="J154" s="27">
        <v>0</v>
      </c>
      <c r="K154" s="27">
        <v>-354.16800999999998</v>
      </c>
      <c r="L154" s="27">
        <v>3969.70991</v>
      </c>
      <c r="M154" s="27">
        <v>-2.6699099999999998</v>
      </c>
      <c r="N154" s="27">
        <v>-1284.37681</v>
      </c>
      <c r="O154" s="164">
        <v>-2931.8373999999999</v>
      </c>
      <c r="P154" s="27">
        <v>-2446.4220100000002</v>
      </c>
    </row>
    <row r="155" spans="2:16" ht="12" customHeight="1" x14ac:dyDescent="0.2">
      <c r="B155" s="152" t="s">
        <v>245</v>
      </c>
      <c r="C155" s="163" t="s">
        <v>246</v>
      </c>
      <c r="D155" s="65">
        <v>0.24399999999999999</v>
      </c>
      <c r="E155" s="65">
        <v>12867.703000000001</v>
      </c>
      <c r="F155" s="65">
        <v>22373.264999999999</v>
      </c>
      <c r="G155" s="65">
        <v>29177.114000000001</v>
      </c>
      <c r="H155" s="65">
        <v>38157.94182</v>
      </c>
      <c r="I155" s="65">
        <v>59564.756000000001</v>
      </c>
      <c r="J155" s="65">
        <v>48813.495000000003</v>
      </c>
      <c r="K155" s="65">
        <v>50483.226949999997</v>
      </c>
      <c r="L155" s="65">
        <v>34749.000079999998</v>
      </c>
      <c r="M155" s="65">
        <v>27548.716</v>
      </c>
      <c r="N155" s="65">
        <v>23683.895039999999</v>
      </c>
      <c r="O155" s="165">
        <v>34149.600810000004</v>
      </c>
      <c r="P155" s="65">
        <v>381568.95769999991</v>
      </c>
    </row>
    <row r="156" spans="2:16" ht="12" customHeight="1" x14ac:dyDescent="0.2">
      <c r="B156" s="152" t="s">
        <v>247</v>
      </c>
      <c r="C156" s="152" t="s">
        <v>248</v>
      </c>
      <c r="D156" s="27">
        <v>17113.415960000002</v>
      </c>
      <c r="E156" s="27">
        <v>44151.370170000002</v>
      </c>
      <c r="F156" s="27">
        <v>74381.958780000001</v>
      </c>
      <c r="G156" s="27">
        <v>66265.960860000007</v>
      </c>
      <c r="H156" s="27">
        <v>60594.021449999993</v>
      </c>
      <c r="I156" s="27">
        <v>79824.104339999991</v>
      </c>
      <c r="J156" s="27">
        <v>85931.314190000005</v>
      </c>
      <c r="K156" s="27">
        <v>52937.383000000002</v>
      </c>
      <c r="L156" s="27">
        <v>71949.599310000005</v>
      </c>
      <c r="M156" s="27">
        <v>126036.68604</v>
      </c>
      <c r="N156" s="27">
        <v>53892.087970000008</v>
      </c>
      <c r="O156" s="164">
        <v>97445.290959999998</v>
      </c>
      <c r="P156" s="27">
        <v>830523.19302999985</v>
      </c>
    </row>
    <row r="157" spans="2:16" x14ac:dyDescent="0.2">
      <c r="B157" s="152"/>
      <c r="C157" s="155" t="s">
        <v>84</v>
      </c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164"/>
      <c r="P157" s="27"/>
    </row>
    <row r="158" spans="2:16" ht="12" customHeight="1" x14ac:dyDescent="0.2">
      <c r="B158" s="152"/>
      <c r="C158" s="197" t="s">
        <v>249</v>
      </c>
      <c r="D158" s="27">
        <v>8508.6648712803781</v>
      </c>
      <c r="E158" s="27">
        <v>16738.277454651976</v>
      </c>
      <c r="F158" s="27">
        <v>47906.07929608933</v>
      </c>
      <c r="G158" s="27">
        <v>39721.424992210195</v>
      </c>
      <c r="H158" s="27">
        <v>37494.716022534398</v>
      </c>
      <c r="I158" s="27">
        <v>56256.755595277617</v>
      </c>
      <c r="J158" s="27">
        <v>63149.741019484718</v>
      </c>
      <c r="K158" s="27">
        <v>33694.670744944466</v>
      </c>
      <c r="L158" s="27">
        <v>48609.885327618373</v>
      </c>
      <c r="M158" s="27">
        <v>101723.24255457432</v>
      </c>
      <c r="N158" s="27">
        <v>35386.332437858291</v>
      </c>
      <c r="O158" s="164">
        <v>59305.955734208314</v>
      </c>
      <c r="P158" s="27">
        <v>548495.74605073244</v>
      </c>
    </row>
    <row r="159" spans="2:16" ht="12" customHeight="1" x14ac:dyDescent="0.2">
      <c r="B159" s="152"/>
      <c r="C159" s="220" t="s">
        <v>250</v>
      </c>
      <c r="D159" s="27">
        <v>569.39024808222405</v>
      </c>
      <c r="E159" s="27">
        <v>1432.7254115431731</v>
      </c>
      <c r="F159" s="27">
        <v>1265.3424487004584</v>
      </c>
      <c r="G159" s="27">
        <v>1412.2439398151505</v>
      </c>
      <c r="H159" s="27">
        <v>1162.0532529085003</v>
      </c>
      <c r="I159" s="27">
        <v>1496.3941166933159</v>
      </c>
      <c r="J159" s="27">
        <v>1418.1706048104488</v>
      </c>
      <c r="K159" s="27">
        <v>1372.571632059545</v>
      </c>
      <c r="L159" s="27">
        <v>1479.8784471836054</v>
      </c>
      <c r="M159" s="27">
        <v>1229.3288157008114</v>
      </c>
      <c r="N159" s="27">
        <v>1261.3099137989648</v>
      </c>
      <c r="O159" s="164">
        <v>1571.1610876619047</v>
      </c>
      <c r="P159" s="27">
        <v>15670.569918958105</v>
      </c>
    </row>
    <row r="160" spans="2:16" ht="12" customHeight="1" x14ac:dyDescent="0.2">
      <c r="B160" s="152"/>
      <c r="C160" s="220" t="s">
        <v>251</v>
      </c>
      <c r="D160" s="27">
        <v>-1373.5910447292879</v>
      </c>
      <c r="E160" s="27">
        <v>2264.4953103802031</v>
      </c>
      <c r="F160" s="27">
        <v>1686.4177712305059</v>
      </c>
      <c r="G160" s="27">
        <v>1270.9284785560635</v>
      </c>
      <c r="H160" s="27">
        <v>1584.1857700280464</v>
      </c>
      <c r="I160" s="27">
        <v>1176.5894526191298</v>
      </c>
      <c r="J160" s="27">
        <v>1234.0336798943204</v>
      </c>
      <c r="K160" s="27">
        <v>1179.5855475593103</v>
      </c>
      <c r="L160" s="27">
        <v>1712.2102654578646</v>
      </c>
      <c r="M160" s="27">
        <v>1182.4663727506343</v>
      </c>
      <c r="N160" s="27">
        <v>1797.052848079368</v>
      </c>
      <c r="O160" s="164">
        <v>2316.5753977837744</v>
      </c>
      <c r="P160" s="27">
        <v>16030.949849609931</v>
      </c>
    </row>
    <row r="161" spans="2:17" x14ac:dyDescent="0.2">
      <c r="B161" s="152"/>
      <c r="C161" s="220" t="s">
        <v>252</v>
      </c>
      <c r="D161" s="27">
        <v>9408.951885366685</v>
      </c>
      <c r="E161" s="27">
        <v>23715.871993424647</v>
      </c>
      <c r="F161" s="27">
        <v>23524.119263979705</v>
      </c>
      <c r="G161" s="27">
        <v>23861.36344941859</v>
      </c>
      <c r="H161" s="27">
        <v>20353.066404529054</v>
      </c>
      <c r="I161" s="27">
        <v>20894.365175409948</v>
      </c>
      <c r="J161" s="27">
        <v>20129.368885810512</v>
      </c>
      <c r="K161" s="27">
        <v>16690.555075436678</v>
      </c>
      <c r="L161" s="27">
        <v>20147.625269740161</v>
      </c>
      <c r="M161" s="27">
        <v>21901.64829697425</v>
      </c>
      <c r="N161" s="27">
        <v>15447.392770263374</v>
      </c>
      <c r="O161" s="164">
        <v>34251.598740346009</v>
      </c>
      <c r="P161" s="27">
        <v>250325.92721069959</v>
      </c>
    </row>
    <row r="162" spans="2:17" ht="12" customHeight="1" x14ac:dyDescent="0.2">
      <c r="B162" s="152" t="s">
        <v>253</v>
      </c>
      <c r="C162" s="231" t="s">
        <v>254</v>
      </c>
      <c r="D162" s="178">
        <v>0</v>
      </c>
      <c r="E162" s="178">
        <v>9502.4950000000008</v>
      </c>
      <c r="F162" s="178">
        <v>4664.3819999999996</v>
      </c>
      <c r="G162" s="178">
        <v>11469.050999999999</v>
      </c>
      <c r="H162" s="178">
        <v>13345.457</v>
      </c>
      <c r="I162" s="178">
        <v>17247.489000000001</v>
      </c>
      <c r="J162" s="178">
        <v>12759.54</v>
      </c>
      <c r="K162" s="178">
        <v>18967.653999999999</v>
      </c>
      <c r="L162" s="178">
        <v>13885.428</v>
      </c>
      <c r="M162" s="178">
        <v>11466.891</v>
      </c>
      <c r="N162" s="178">
        <v>7644.3109999999997</v>
      </c>
      <c r="O162" s="179">
        <v>12164.244000000001</v>
      </c>
      <c r="P162" s="178">
        <v>133116.94200000001</v>
      </c>
    </row>
    <row r="163" spans="2:17" ht="12" customHeight="1" x14ac:dyDescent="0.2">
      <c r="B163" s="152" t="s">
        <v>255</v>
      </c>
      <c r="C163" s="152" t="s">
        <v>256</v>
      </c>
      <c r="D163" s="27">
        <v>16640.543409999998</v>
      </c>
      <c r="E163" s="27">
        <v>-5395.9552800000001</v>
      </c>
      <c r="F163" s="27">
        <v>3433.3357099999998</v>
      </c>
      <c r="G163" s="27">
        <v>16975.673620000001</v>
      </c>
      <c r="H163" s="27">
        <v>2725.7460299999998</v>
      </c>
      <c r="I163" s="27">
        <v>1487.2505100000001</v>
      </c>
      <c r="J163" s="27">
        <v>11420.667300000001</v>
      </c>
      <c r="K163" s="27">
        <v>-740.19322999999997</v>
      </c>
      <c r="L163" s="27">
        <v>4821.1756500000001</v>
      </c>
      <c r="M163" s="27">
        <v>19590.02002</v>
      </c>
      <c r="N163" s="27">
        <v>779.9984300000001</v>
      </c>
      <c r="O163" s="164">
        <v>11672.170749999999</v>
      </c>
      <c r="P163" s="27">
        <v>83410.432920000007</v>
      </c>
    </row>
    <row r="164" spans="2:17" ht="12" customHeight="1" x14ac:dyDescent="0.2">
      <c r="B164" s="152" t="s">
        <v>257</v>
      </c>
      <c r="C164" s="152" t="s">
        <v>258</v>
      </c>
      <c r="D164" s="27">
        <v>13792.22213</v>
      </c>
      <c r="E164" s="27">
        <v>3717.8042300000002</v>
      </c>
      <c r="F164" s="27">
        <v>3750.6676299999999</v>
      </c>
      <c r="G164" s="27">
        <v>20840.87904</v>
      </c>
      <c r="H164" s="27">
        <v>3708.83547</v>
      </c>
      <c r="I164" s="27">
        <v>3290.3098999999997</v>
      </c>
      <c r="J164" s="27">
        <v>11630.029990000001</v>
      </c>
      <c r="K164" s="27">
        <v>4552.92407</v>
      </c>
      <c r="L164" s="27">
        <v>4178.08637</v>
      </c>
      <c r="M164" s="27">
        <v>20500.681780000003</v>
      </c>
      <c r="N164" s="27">
        <v>3631.9839500000003</v>
      </c>
      <c r="O164" s="164">
        <v>3324.2040200000001</v>
      </c>
      <c r="P164" s="27">
        <v>96918.628580000004</v>
      </c>
    </row>
    <row r="165" spans="2:17" ht="12" customHeight="1" x14ac:dyDescent="0.2">
      <c r="B165" s="152" t="s">
        <v>259</v>
      </c>
      <c r="C165" s="152" t="s">
        <v>260</v>
      </c>
      <c r="D165" s="27">
        <v>2848.3212799999997</v>
      </c>
      <c r="E165" s="27">
        <v>-9113.7595099999999</v>
      </c>
      <c r="F165" s="27">
        <v>-317.33191999999997</v>
      </c>
      <c r="G165" s="27">
        <v>-3865.2054199999998</v>
      </c>
      <c r="H165" s="27">
        <v>-983.08943999999997</v>
      </c>
      <c r="I165" s="27">
        <v>-1803.0593899999999</v>
      </c>
      <c r="J165" s="27">
        <v>-209.36269000000001</v>
      </c>
      <c r="K165" s="27">
        <v>-5293.1172999999999</v>
      </c>
      <c r="L165" s="27">
        <v>643.08928000000003</v>
      </c>
      <c r="M165" s="27">
        <v>-910.66175999999996</v>
      </c>
      <c r="N165" s="27">
        <v>-2851.9855200000002</v>
      </c>
      <c r="O165" s="164">
        <v>8347.9667300000001</v>
      </c>
      <c r="P165" s="27">
        <v>-13508.195659999998</v>
      </c>
    </row>
    <row r="166" spans="2:17" ht="12" customHeight="1" thickBot="1" x14ac:dyDescent="0.25">
      <c r="B166" s="166" t="s">
        <v>301</v>
      </c>
      <c r="C166" s="166" t="s">
        <v>302</v>
      </c>
      <c r="D166" s="167">
        <v>0</v>
      </c>
      <c r="E166" s="167">
        <v>0</v>
      </c>
      <c r="F166" s="167">
        <v>0</v>
      </c>
      <c r="G166" s="167">
        <v>0</v>
      </c>
      <c r="H166" s="167">
        <v>0</v>
      </c>
      <c r="I166" s="167">
        <v>0</v>
      </c>
      <c r="J166" s="167">
        <v>0</v>
      </c>
      <c r="K166" s="167">
        <v>0</v>
      </c>
      <c r="L166" s="167">
        <v>0</v>
      </c>
      <c r="M166" s="167">
        <v>0</v>
      </c>
      <c r="N166" s="167">
        <v>0</v>
      </c>
      <c r="O166" s="168">
        <v>0</v>
      </c>
      <c r="P166" s="167">
        <v>0</v>
      </c>
    </row>
    <row r="167" spans="2:17" ht="12" thickBot="1" x14ac:dyDescent="0.25">
      <c r="B167" s="166"/>
      <c r="C167" s="166"/>
      <c r="D167" s="202"/>
      <c r="E167" s="202"/>
      <c r="F167" s="202"/>
      <c r="G167" s="202"/>
      <c r="H167" s="202"/>
      <c r="I167" s="202"/>
      <c r="J167" s="202"/>
      <c r="K167" s="202"/>
      <c r="L167" s="202"/>
      <c r="M167" s="202"/>
      <c r="N167" s="202"/>
      <c r="O167" s="202"/>
      <c r="P167" s="202"/>
    </row>
    <row r="168" spans="2:17" s="5" customFormat="1" x14ac:dyDescent="0.2">
      <c r="B168" s="174" t="s">
        <v>68</v>
      </c>
      <c r="C168" s="174" t="s">
        <v>261</v>
      </c>
      <c r="D168" s="189">
        <v>25471.99005</v>
      </c>
      <c r="E168" s="189">
        <v>640904.72860000003</v>
      </c>
      <c r="F168" s="189">
        <v>681897.99361999996</v>
      </c>
      <c r="G168" s="189">
        <v>1354743.2147599999</v>
      </c>
      <c r="H168" s="189">
        <v>836321.22904000001</v>
      </c>
      <c r="I168" s="189">
        <v>786896.78917999996</v>
      </c>
      <c r="J168" s="189">
        <v>1375989.2192899999</v>
      </c>
      <c r="K168" s="189">
        <v>941557.3248200001</v>
      </c>
      <c r="L168" s="189">
        <v>767086.24026999995</v>
      </c>
      <c r="M168" s="189">
        <v>1239825.8059200002</v>
      </c>
      <c r="N168" s="189">
        <v>673543.27168000001</v>
      </c>
      <c r="O168" s="190">
        <v>2042740.0988200002</v>
      </c>
      <c r="P168" s="189">
        <v>11366977.90605</v>
      </c>
      <c r="Q168" s="1"/>
    </row>
    <row r="169" spans="2:17" x14ac:dyDescent="0.2">
      <c r="B169" s="152" t="s">
        <v>262</v>
      </c>
      <c r="C169" s="152" t="s">
        <v>263</v>
      </c>
      <c r="D169" s="27">
        <v>24296.089</v>
      </c>
      <c r="E169" s="27">
        <v>642048.53099999996</v>
      </c>
      <c r="F169" s="27">
        <v>682152.94700000004</v>
      </c>
      <c r="G169" s="27">
        <v>1354805.9650000001</v>
      </c>
      <c r="H169" s="27">
        <v>836025.20400000003</v>
      </c>
      <c r="I169" s="27">
        <v>787379.70700000005</v>
      </c>
      <c r="J169" s="27">
        <v>1376069.7919999999</v>
      </c>
      <c r="K169" s="27">
        <v>943111.05299999996</v>
      </c>
      <c r="L169" s="27">
        <v>767333.674</v>
      </c>
      <c r="M169" s="27">
        <v>1240326.466</v>
      </c>
      <c r="N169" s="27">
        <v>679029.745</v>
      </c>
      <c r="O169" s="164">
        <v>2046343.91</v>
      </c>
      <c r="P169" s="27">
        <v>11378923.082999999</v>
      </c>
    </row>
    <row r="170" spans="2:17" ht="12" customHeight="1" thickBot="1" x14ac:dyDescent="0.25">
      <c r="B170" s="166" t="s">
        <v>264</v>
      </c>
      <c r="C170" s="166" t="s">
        <v>265</v>
      </c>
      <c r="D170" s="167">
        <v>1175.9010499999999</v>
      </c>
      <c r="E170" s="167">
        <v>-1143.8023999999998</v>
      </c>
      <c r="F170" s="167">
        <v>-254.95338000000001</v>
      </c>
      <c r="G170" s="167">
        <v>-62.750239999999998</v>
      </c>
      <c r="H170" s="167">
        <v>296.02503999999999</v>
      </c>
      <c r="I170" s="167">
        <v>-482.91782000000001</v>
      </c>
      <c r="J170" s="167">
        <v>-80.572710000000001</v>
      </c>
      <c r="K170" s="167">
        <v>-1553.7281799999998</v>
      </c>
      <c r="L170" s="167">
        <v>-247.43373</v>
      </c>
      <c r="M170" s="167">
        <v>-500.66007999999999</v>
      </c>
      <c r="N170" s="167">
        <v>-5486.4733200000001</v>
      </c>
      <c r="O170" s="168">
        <v>-3603.8111800000001</v>
      </c>
      <c r="P170" s="167">
        <v>-11945.176950000001</v>
      </c>
    </row>
    <row r="171" spans="2:17" ht="12" customHeight="1" thickBot="1" x14ac:dyDescent="0.25">
      <c r="B171" s="169"/>
      <c r="C171" s="169"/>
      <c r="D171" s="205"/>
      <c r="E171" s="205"/>
      <c r="F171" s="205"/>
      <c r="G171" s="205"/>
      <c r="H171" s="205"/>
      <c r="I171" s="205"/>
      <c r="J171" s="205"/>
      <c r="K171" s="205"/>
      <c r="L171" s="205"/>
      <c r="M171" s="205"/>
      <c r="N171" s="205"/>
      <c r="O171" s="205"/>
      <c r="P171" s="205"/>
    </row>
    <row r="172" spans="2:17" s="5" customFormat="1" ht="12" thickBot="1" x14ac:dyDescent="0.25">
      <c r="B172" s="169" t="s">
        <v>71</v>
      </c>
      <c r="C172" s="169" t="s">
        <v>70</v>
      </c>
      <c r="D172" s="185">
        <v>0</v>
      </c>
      <c r="E172" s="185">
        <v>0</v>
      </c>
      <c r="F172" s="185">
        <v>0</v>
      </c>
      <c r="G172" s="185">
        <v>0</v>
      </c>
      <c r="H172" s="185">
        <v>-0.16719999999999999</v>
      </c>
      <c r="I172" s="185">
        <v>0</v>
      </c>
      <c r="J172" s="185">
        <v>0</v>
      </c>
      <c r="K172" s="185">
        <v>0</v>
      </c>
      <c r="L172" s="185">
        <v>716096.21035000007</v>
      </c>
      <c r="M172" s="185">
        <v>0</v>
      </c>
      <c r="N172" s="185">
        <v>8.4638600000000004</v>
      </c>
      <c r="O172" s="186">
        <v>22.79156</v>
      </c>
      <c r="P172" s="185">
        <v>716127.2985700001</v>
      </c>
      <c r="Q172" s="1"/>
    </row>
    <row r="173" spans="2:17" ht="12" thickBot="1" x14ac:dyDescent="0.25">
      <c r="B173" s="166"/>
      <c r="C173" s="166"/>
      <c r="D173" s="202"/>
      <c r="E173" s="202"/>
      <c r="F173" s="202"/>
      <c r="G173" s="202"/>
      <c r="H173" s="202"/>
      <c r="I173" s="202"/>
      <c r="J173" s="202"/>
      <c r="K173" s="202"/>
      <c r="L173" s="202"/>
      <c r="M173" s="202"/>
      <c r="N173" s="202"/>
      <c r="O173" s="202"/>
      <c r="P173" s="202"/>
    </row>
    <row r="174" spans="2:17" s="5" customFormat="1" x14ac:dyDescent="0.2">
      <c r="B174" s="174" t="s">
        <v>74</v>
      </c>
      <c r="C174" s="174" t="s">
        <v>266</v>
      </c>
      <c r="D174" s="189">
        <v>752593.39211999986</v>
      </c>
      <c r="E174" s="189">
        <v>-25004.930319999978</v>
      </c>
      <c r="F174" s="189">
        <v>973642.87833000021</v>
      </c>
      <c r="G174" s="189">
        <v>616253.79661999992</v>
      </c>
      <c r="H174" s="189">
        <v>-1885967.13524</v>
      </c>
      <c r="I174" s="189">
        <v>844007.15751000005</v>
      </c>
      <c r="J174" s="189">
        <v>879310.23464000004</v>
      </c>
      <c r="K174" s="189">
        <v>1319107.7654200001</v>
      </c>
      <c r="L174" s="189">
        <v>1879754.61907</v>
      </c>
      <c r="M174" s="189">
        <v>608616.74957000022</v>
      </c>
      <c r="N174" s="189">
        <v>-1913203.4550499998</v>
      </c>
      <c r="O174" s="190">
        <v>1096169.9574899999</v>
      </c>
      <c r="P174" s="189">
        <v>5145281.0301599996</v>
      </c>
      <c r="Q174" s="1"/>
    </row>
    <row r="175" spans="2:17" ht="12" customHeight="1" x14ac:dyDescent="0.2">
      <c r="B175" s="152"/>
      <c r="C175" s="155" t="s">
        <v>267</v>
      </c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164"/>
      <c r="P175" s="27"/>
    </row>
    <row r="176" spans="2:17" ht="12" customHeight="1" x14ac:dyDescent="0.2">
      <c r="B176" s="152"/>
      <c r="C176" s="222" t="s">
        <v>268</v>
      </c>
      <c r="D176" s="27">
        <v>792027.41978999996</v>
      </c>
      <c r="E176" s="27">
        <v>500935.92315999995</v>
      </c>
      <c r="F176" s="27">
        <v>1201855.4166400002</v>
      </c>
      <c r="G176" s="27">
        <v>928948.85271999997</v>
      </c>
      <c r="H176" s="27">
        <v>188334.57627000002</v>
      </c>
      <c r="I176" s="27">
        <v>1199756.6465</v>
      </c>
      <c r="J176" s="27">
        <v>1121819.48419</v>
      </c>
      <c r="K176" s="27">
        <v>1743471.34094</v>
      </c>
      <c r="L176" s="27">
        <v>1106106.7999800001</v>
      </c>
      <c r="M176" s="27">
        <v>915648.82687000011</v>
      </c>
      <c r="N176" s="27">
        <v>826970.06525999994</v>
      </c>
      <c r="O176" s="164">
        <v>2198335.61889</v>
      </c>
      <c r="P176" s="27">
        <v>12724210.971210001</v>
      </c>
    </row>
    <row r="177" spans="2:17" ht="12" customHeight="1" x14ac:dyDescent="0.2">
      <c r="B177" s="152"/>
      <c r="C177" s="223" t="s">
        <v>269</v>
      </c>
      <c r="D177" s="65">
        <v>-39434.027670000003</v>
      </c>
      <c r="E177" s="65">
        <v>-525940.85347999993</v>
      </c>
      <c r="F177" s="65">
        <v>-228212.53831</v>
      </c>
      <c r="G177" s="65">
        <v>-312695.05610000005</v>
      </c>
      <c r="H177" s="65">
        <v>-2074301.7115100001</v>
      </c>
      <c r="I177" s="65">
        <v>-355749.48898999998</v>
      </c>
      <c r="J177" s="65">
        <v>-242509.24955000001</v>
      </c>
      <c r="K177" s="65">
        <v>-424363.57551999995</v>
      </c>
      <c r="L177" s="65">
        <v>773647.81909</v>
      </c>
      <c r="M177" s="65">
        <v>-307032.0773</v>
      </c>
      <c r="N177" s="65">
        <v>-2740173.5203100001</v>
      </c>
      <c r="O177" s="165">
        <v>-1102165.6614000001</v>
      </c>
      <c r="P177" s="65">
        <v>-7578929.9410500005</v>
      </c>
    </row>
    <row r="178" spans="2:17" ht="12" customHeight="1" x14ac:dyDescent="0.2">
      <c r="B178" s="1" t="s">
        <v>270</v>
      </c>
      <c r="C178" s="152" t="s">
        <v>271</v>
      </c>
      <c r="D178" s="27">
        <v>593840.59998000006</v>
      </c>
      <c r="E178" s="27">
        <v>436005.89831999998</v>
      </c>
      <c r="F178" s="27">
        <v>1081008.027</v>
      </c>
      <c r="G178" s="27">
        <v>887575.61303999997</v>
      </c>
      <c r="H178" s="27">
        <v>175582.78812000001</v>
      </c>
      <c r="I178" s="27">
        <v>931963.65575999999</v>
      </c>
      <c r="J178" s="27">
        <v>870228.77692999993</v>
      </c>
      <c r="K178" s="27">
        <v>833592.09013999999</v>
      </c>
      <c r="L178" s="27">
        <v>697773.55249000003</v>
      </c>
      <c r="M178" s="27">
        <v>787621.35743000009</v>
      </c>
      <c r="N178" s="27">
        <v>728142.74930000002</v>
      </c>
      <c r="O178" s="164">
        <v>2099890.1732399999</v>
      </c>
      <c r="P178" s="27">
        <v>10123225.281749999</v>
      </c>
    </row>
    <row r="179" spans="2:17" ht="12" customHeight="1" x14ac:dyDescent="0.2">
      <c r="B179" s="1" t="s">
        <v>272</v>
      </c>
      <c r="C179" s="152" t="s">
        <v>273</v>
      </c>
      <c r="D179" s="27">
        <v>42123.846799999999</v>
      </c>
      <c r="E179" s="27">
        <v>-408735.34952999995</v>
      </c>
      <c r="F179" s="27">
        <v>-157019.13031000001</v>
      </c>
      <c r="G179" s="27">
        <v>-209971.26872999998</v>
      </c>
      <c r="H179" s="27">
        <v>-1545287.83262</v>
      </c>
      <c r="I179" s="27">
        <v>-255332.21452000001</v>
      </c>
      <c r="J179" s="27">
        <v>-164060.64087999999</v>
      </c>
      <c r="K179" s="27">
        <v>-334825.66388000001</v>
      </c>
      <c r="L179" s="27">
        <v>935144.89613999997</v>
      </c>
      <c r="M179" s="27">
        <v>-183766.46875999999</v>
      </c>
      <c r="N179" s="27">
        <v>-2496642.57204</v>
      </c>
      <c r="O179" s="164">
        <v>-675320.75891999993</v>
      </c>
      <c r="P179" s="27">
        <v>-5453693.1572499992</v>
      </c>
    </row>
    <row r="180" spans="2:17" ht="12" customHeight="1" x14ac:dyDescent="0.2">
      <c r="B180" s="1" t="s">
        <v>274</v>
      </c>
      <c r="C180" s="152" t="s">
        <v>275</v>
      </c>
      <c r="D180" s="27">
        <v>-29015.385870000002</v>
      </c>
      <c r="E180" s="27">
        <v>-17344.640809999997</v>
      </c>
      <c r="F180" s="27">
        <v>-25957.691059999997</v>
      </c>
      <c r="G180" s="27">
        <v>-19271.092210000003</v>
      </c>
      <c r="H180" s="27">
        <v>-51483.019140000004</v>
      </c>
      <c r="I180" s="27">
        <v>-26923.680700000001</v>
      </c>
      <c r="J180" s="27">
        <v>-28764.688269999999</v>
      </c>
      <c r="K180" s="27">
        <v>-13718.935539999999</v>
      </c>
      <c r="L180" s="27">
        <v>-25379.369920000001</v>
      </c>
      <c r="M180" s="27">
        <v>-26554.34302</v>
      </c>
      <c r="N180" s="27">
        <v>-30103.864379999999</v>
      </c>
      <c r="O180" s="164">
        <v>-14399.44196</v>
      </c>
      <c r="P180" s="27">
        <v>-308916.15288000007</v>
      </c>
      <c r="Q180" s="4"/>
    </row>
    <row r="181" spans="2:17" ht="12" customHeight="1" x14ac:dyDescent="0.2">
      <c r="B181" s="1" t="s">
        <v>276</v>
      </c>
      <c r="C181" s="152" t="s">
        <v>277</v>
      </c>
      <c r="D181" s="27">
        <v>33075.119809999997</v>
      </c>
      <c r="E181" s="27">
        <v>24905.089840000001</v>
      </c>
      <c r="F181" s="27">
        <v>40590.049639999997</v>
      </c>
      <c r="G181" s="27">
        <v>25778.196769999999</v>
      </c>
      <c r="H181" s="27">
        <v>36455.849170000001</v>
      </c>
      <c r="I181" s="27">
        <v>36255.725740000002</v>
      </c>
      <c r="J181" s="27">
        <v>85509.790260000009</v>
      </c>
      <c r="K181" s="27">
        <v>34260.903259999999</v>
      </c>
      <c r="L181" s="27">
        <v>200251.45845999999</v>
      </c>
      <c r="M181" s="27">
        <v>61560.902759999997</v>
      </c>
      <c r="N181" s="27">
        <v>72989.758480000004</v>
      </c>
      <c r="O181" s="164">
        <v>28441.870460000002</v>
      </c>
      <c r="P181" s="27">
        <v>680074.71464999998</v>
      </c>
      <c r="Q181" s="4"/>
    </row>
    <row r="182" spans="2:17" ht="12" customHeight="1" x14ac:dyDescent="0.2">
      <c r="B182" s="1" t="s">
        <v>278</v>
      </c>
      <c r="C182" s="152" t="s">
        <v>279</v>
      </c>
      <c r="D182" s="27">
        <v>-52542.488600000004</v>
      </c>
      <c r="E182" s="27">
        <v>-99860.863140000001</v>
      </c>
      <c r="F182" s="27">
        <v>-45235.716939999998</v>
      </c>
      <c r="G182" s="27">
        <v>-83452.695160000003</v>
      </c>
      <c r="H182" s="27">
        <v>-477530.85975</v>
      </c>
      <c r="I182" s="27">
        <v>-73493.593769999992</v>
      </c>
      <c r="J182" s="27">
        <v>-49683.920399999995</v>
      </c>
      <c r="K182" s="27">
        <v>-75818.9761</v>
      </c>
      <c r="L182" s="27">
        <v>-136117.70713</v>
      </c>
      <c r="M182" s="27">
        <v>-96711.265520000001</v>
      </c>
      <c r="N182" s="27">
        <v>-213427.08388999998</v>
      </c>
      <c r="O182" s="164">
        <v>-412445.46051999996</v>
      </c>
      <c r="P182" s="27">
        <v>-1816320.6309199997</v>
      </c>
    </row>
    <row r="183" spans="2:17" ht="12" customHeight="1" x14ac:dyDescent="0.2">
      <c r="B183" s="1" t="s">
        <v>280</v>
      </c>
      <c r="C183" s="152" t="s">
        <v>281</v>
      </c>
      <c r="D183" s="27">
        <v>165111.70000000001</v>
      </c>
      <c r="E183" s="27">
        <v>40024.934999999998</v>
      </c>
      <c r="F183" s="27">
        <v>80257.34</v>
      </c>
      <c r="G183" s="27">
        <v>15595.04291</v>
      </c>
      <c r="H183" s="27">
        <v>-23704.061020000001</v>
      </c>
      <c r="I183" s="27">
        <v>231537.26500000001</v>
      </c>
      <c r="J183" s="27">
        <v>166080.91699999999</v>
      </c>
      <c r="K183" s="27">
        <v>875617.02300000004</v>
      </c>
      <c r="L183" s="27">
        <v>208081.52094999998</v>
      </c>
      <c r="M183" s="27">
        <v>66466.287689999997</v>
      </c>
      <c r="N183" s="27">
        <v>25830.243300000002</v>
      </c>
      <c r="O183" s="164">
        <v>69984.518670000005</v>
      </c>
      <c r="P183" s="27">
        <v>1920882.7324999999</v>
      </c>
    </row>
    <row r="184" spans="2:17" ht="12" customHeight="1" thickBot="1" x14ac:dyDescent="0.25">
      <c r="B184" s="166" t="s">
        <v>282</v>
      </c>
      <c r="C184" s="166" t="s">
        <v>283</v>
      </c>
      <c r="D184" s="167">
        <v>0</v>
      </c>
      <c r="E184" s="167">
        <v>0</v>
      </c>
      <c r="F184" s="167">
        <v>0</v>
      </c>
      <c r="G184" s="167">
        <v>0</v>
      </c>
      <c r="H184" s="167">
        <v>0</v>
      </c>
      <c r="I184" s="167">
        <v>0</v>
      </c>
      <c r="J184" s="167">
        <v>0</v>
      </c>
      <c r="K184" s="167">
        <v>1.3245400000000001</v>
      </c>
      <c r="L184" s="167">
        <v>0.26807999999999998</v>
      </c>
      <c r="M184" s="241">
        <v>0.27899000000000002</v>
      </c>
      <c r="N184" s="241">
        <v>7.3141800000000003</v>
      </c>
      <c r="O184" s="241">
        <v>19.056519999999999</v>
      </c>
      <c r="P184" s="241">
        <v>28.24231</v>
      </c>
    </row>
    <row r="185" spans="2:17" ht="12" thickBot="1" x14ac:dyDescent="0.25">
      <c r="B185" s="166"/>
      <c r="C185" s="169"/>
      <c r="D185" s="202"/>
      <c r="E185" s="202"/>
      <c r="F185" s="202"/>
      <c r="G185" s="202"/>
      <c r="H185" s="202"/>
      <c r="I185" s="202"/>
      <c r="J185" s="202"/>
      <c r="K185" s="202"/>
      <c r="L185" s="202"/>
      <c r="M185" s="202"/>
      <c r="N185" s="202"/>
      <c r="O185" s="202"/>
      <c r="P185" s="202"/>
    </row>
    <row r="186" spans="2:17" s="5" customFormat="1" ht="12" thickBot="1" x14ac:dyDescent="0.25">
      <c r="B186" s="169" t="s">
        <v>39</v>
      </c>
      <c r="C186" s="169" t="s">
        <v>38</v>
      </c>
      <c r="D186" s="182">
        <v>0</v>
      </c>
      <c r="E186" s="182">
        <v>0</v>
      </c>
      <c r="F186" s="182">
        <v>0</v>
      </c>
      <c r="G186" s="182">
        <v>0</v>
      </c>
      <c r="H186" s="182">
        <v>0</v>
      </c>
      <c r="I186" s="182">
        <v>0</v>
      </c>
      <c r="J186" s="182">
        <v>0</v>
      </c>
      <c r="K186" s="182">
        <v>0</v>
      </c>
      <c r="L186" s="182">
        <v>0</v>
      </c>
      <c r="M186" s="182">
        <v>0</v>
      </c>
      <c r="N186" s="182">
        <v>0</v>
      </c>
      <c r="O186" s="183">
        <v>0</v>
      </c>
      <c r="P186" s="182">
        <v>0</v>
      </c>
      <c r="Q186" s="1"/>
    </row>
    <row r="187" spans="2:17" x14ac:dyDescent="0.2">
      <c r="B187" s="152"/>
      <c r="C187" s="153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ht="12" customHeight="1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ht="12" customHeight="1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ht="12" customHeight="1" x14ac:dyDescent="0.2">
      <c r="B193" s="152"/>
      <c r="C193" s="153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" customHeight="1" x14ac:dyDescent="0.2">
      <c r="B195" s="152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2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3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ht="12.75" x14ac:dyDescent="0.2">
      <c r="B199" s="158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3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B203" s="152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B204" s="152"/>
      <c r="C204" s="15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B205" s="152"/>
      <c r="C205" s="15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B206" s="152"/>
      <c r="C206" s="15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I467" s="4"/>
      <c r="J467" s="4"/>
      <c r="K467" s="4"/>
      <c r="L467" s="4"/>
      <c r="M467" s="4"/>
      <c r="N467" s="4"/>
      <c r="O467" s="4"/>
      <c r="P467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F89E-3899-4387-86CF-64E2FD887842}">
  <sheetPr>
    <tabColor theme="4"/>
  </sheetPr>
  <dimension ref="A1:Q46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28" sqref="P28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7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7" ht="16.5" thickBot="1" x14ac:dyDescent="0.3">
      <c r="B2" s="209" t="s">
        <v>311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</row>
    <row r="3" spans="1:17" ht="12" customHeight="1" x14ac:dyDescent="0.2">
      <c r="B3" s="226"/>
      <c r="C3" s="226"/>
      <c r="D3" s="227" t="s">
        <v>312</v>
      </c>
      <c r="E3" s="227" t="s">
        <v>313</v>
      </c>
      <c r="F3" s="227" t="s">
        <v>314</v>
      </c>
      <c r="G3" s="227" t="s">
        <v>315</v>
      </c>
      <c r="H3" s="227" t="s">
        <v>316</v>
      </c>
      <c r="I3" s="227" t="s">
        <v>317</v>
      </c>
      <c r="J3" s="227" t="s">
        <v>318</v>
      </c>
      <c r="K3" s="227" t="s">
        <v>319</v>
      </c>
      <c r="L3" s="227" t="s">
        <v>320</v>
      </c>
      <c r="M3" s="227" t="s">
        <v>321</v>
      </c>
      <c r="N3" s="227" t="s">
        <v>322</v>
      </c>
      <c r="O3" s="227" t="s">
        <v>323</v>
      </c>
      <c r="P3" s="227" t="s">
        <v>30</v>
      </c>
    </row>
    <row r="4" spans="1:17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37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7" ht="12" customHeight="1" x14ac:dyDescent="0.2">
      <c r="B5" s="224" t="s">
        <v>31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7" ht="12" customHeight="1" x14ac:dyDescent="0.2">
      <c r="B6" s="152"/>
      <c r="C6" s="153" t="s">
        <v>32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B7" s="152"/>
      <c r="C7" s="163" t="s">
        <v>33</v>
      </c>
      <c r="D7" s="211">
        <v>-4036388.37751</v>
      </c>
      <c r="E7" s="211">
        <v>-239447.17746000001</v>
      </c>
      <c r="F7" s="211">
        <v>-237964.35371999998</v>
      </c>
      <c r="G7" s="211">
        <v>-3385595.77593</v>
      </c>
      <c r="H7" s="211">
        <v>-265169.61491</v>
      </c>
      <c r="I7" s="211">
        <v>-187542.98208000002</v>
      </c>
      <c r="J7" s="211">
        <v>-3361502.5622800002</v>
      </c>
      <c r="K7" s="211">
        <v>-11713610.84389</v>
      </c>
      <c r="L7" s="211">
        <v>-156729.29525</v>
      </c>
      <c r="M7" s="211">
        <v>-3361846.2025300004</v>
      </c>
      <c r="N7" s="211">
        <v>-204974.12731000001</v>
      </c>
      <c r="O7" s="211">
        <v>-202392.30883000002</v>
      </c>
      <c r="P7" s="211">
        <v>-27353163.6217</v>
      </c>
      <c r="Q7" s="4"/>
    </row>
    <row r="8" spans="1:17" x14ac:dyDescent="0.2">
      <c r="B8" s="152"/>
      <c r="C8" s="155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7" ht="12" customHeight="1" x14ac:dyDescent="0.2">
      <c r="B9" s="152"/>
      <c r="C9" s="152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7" ht="12" customHeight="1" x14ac:dyDescent="0.2">
      <c r="B10" s="152" t="s">
        <v>36</v>
      </c>
      <c r="C10" s="152" t="s">
        <v>37</v>
      </c>
      <c r="D10" s="18">
        <v>-4036388.37751</v>
      </c>
      <c r="E10" s="18">
        <v>-239447.17746000001</v>
      </c>
      <c r="F10" s="18">
        <v>-237964.35371999998</v>
      </c>
      <c r="G10" s="18">
        <v>-3385595.77593</v>
      </c>
      <c r="H10" s="18">
        <v>-265169.61491</v>
      </c>
      <c r="I10" s="18">
        <v>-187542.98208000002</v>
      </c>
      <c r="J10" s="18">
        <v>-3361502.5622800002</v>
      </c>
      <c r="K10" s="18">
        <v>-11713610.84389</v>
      </c>
      <c r="L10" s="18">
        <v>-156729.29525</v>
      </c>
      <c r="M10" s="18">
        <v>-3361846.2025300004</v>
      </c>
      <c r="N10" s="18">
        <v>-204974.12731000001</v>
      </c>
      <c r="O10" s="18">
        <v>-202392.30883000002</v>
      </c>
      <c r="P10" s="18">
        <v>-27353163.6217</v>
      </c>
    </row>
    <row r="11" spans="1:17" ht="12" customHeight="1" x14ac:dyDescent="0.2">
      <c r="B11" s="152"/>
      <c r="C11" s="152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7" ht="12" customHeight="1" x14ac:dyDescent="0.2">
      <c r="B12" s="152" t="s">
        <v>39</v>
      </c>
      <c r="C12" s="162" t="s">
        <v>40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7" ht="12" customHeight="1" x14ac:dyDescent="0.2">
      <c r="B13" s="152"/>
      <c r="C13" s="153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7" ht="12" customHeight="1" x14ac:dyDescent="0.2">
      <c r="B14" s="152"/>
      <c r="C14" s="152" t="s">
        <v>33</v>
      </c>
      <c r="D14" s="46">
        <v>41448238.808210008</v>
      </c>
      <c r="E14" s="46">
        <v>85081971.195639998</v>
      </c>
      <c r="F14" s="46">
        <v>81355058.569800019</v>
      </c>
      <c r="G14" s="46">
        <v>49253960.379749998</v>
      </c>
      <c r="H14" s="46">
        <v>64728843.687109999</v>
      </c>
      <c r="I14" s="46">
        <v>59697350.458919987</v>
      </c>
      <c r="J14" s="46">
        <v>45591453.870010003</v>
      </c>
      <c r="K14" s="46">
        <v>97272882.98849</v>
      </c>
      <c r="L14" s="46">
        <v>61504818.754060015</v>
      </c>
      <c r="M14" s="46">
        <v>63883420.02641999</v>
      </c>
      <c r="N14" s="46">
        <v>126634836.64581002</v>
      </c>
      <c r="O14" s="46">
        <v>104609365.85801998</v>
      </c>
      <c r="P14" s="46">
        <v>881062201.24224019</v>
      </c>
    </row>
    <row r="15" spans="1:17" ht="12" customHeight="1" x14ac:dyDescent="0.2">
      <c r="B15" s="152"/>
      <c r="C15" s="152" t="s">
        <v>42</v>
      </c>
      <c r="D15" s="18">
        <v>-164526.05252</v>
      </c>
      <c r="E15" s="18">
        <v>-621233.70574999996</v>
      </c>
      <c r="F15" s="18">
        <v>-233744.85066</v>
      </c>
      <c r="G15" s="18">
        <v>-373124.60394</v>
      </c>
      <c r="H15" s="18">
        <v>-2428031.9145400003</v>
      </c>
      <c r="I15" s="18">
        <v>-576530.41006000002</v>
      </c>
      <c r="J15" s="18">
        <v>-370263.13225999998</v>
      </c>
      <c r="K15" s="18">
        <v>-650823.40817000007</v>
      </c>
      <c r="L15" s="18">
        <v>-420836.71350999997</v>
      </c>
      <c r="M15" s="18">
        <v>-379026.42908000003</v>
      </c>
      <c r="N15" s="18">
        <v>-281274.27741000004</v>
      </c>
      <c r="O15" s="18">
        <v>144170.86671999996</v>
      </c>
      <c r="P15" s="18">
        <v>-6355244.6311799996</v>
      </c>
    </row>
    <row r="16" spans="1:17" ht="12" customHeight="1" x14ac:dyDescent="0.2">
      <c r="B16" s="152"/>
      <c r="C16" s="163" t="s">
        <v>43</v>
      </c>
      <c r="D16" s="212">
        <v>41612764.860730007</v>
      </c>
      <c r="E16" s="212">
        <v>85703204.901390001</v>
      </c>
      <c r="F16" s="212">
        <v>81588803.420460016</v>
      </c>
      <c r="G16" s="212">
        <v>49627084.983690001</v>
      </c>
      <c r="H16" s="212">
        <v>67156875.60165</v>
      </c>
      <c r="I16" s="212">
        <v>60273880.86897999</v>
      </c>
      <c r="J16" s="212">
        <v>45961717.002270006</v>
      </c>
      <c r="K16" s="212">
        <v>97923706.39666</v>
      </c>
      <c r="L16" s="212">
        <v>61925655.467570014</v>
      </c>
      <c r="M16" s="212">
        <v>64262446.455499992</v>
      </c>
      <c r="N16" s="212">
        <v>126916110.92322002</v>
      </c>
      <c r="O16" s="212">
        <v>104465194.99129997</v>
      </c>
      <c r="P16" s="212">
        <v>887417445.87342012</v>
      </c>
    </row>
    <row r="17" spans="2:16" ht="12" customHeight="1" x14ac:dyDescent="0.2">
      <c r="B17" s="152"/>
      <c r="C17" s="155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44</v>
      </c>
      <c r="C19" s="152" t="s">
        <v>45</v>
      </c>
      <c r="D19" s="18">
        <v>32461225.995190002</v>
      </c>
      <c r="E19" s="18">
        <v>32124233.35393</v>
      </c>
      <c r="F19" s="18">
        <v>38295184.610450007</v>
      </c>
      <c r="G19" s="18">
        <v>24673834.90662</v>
      </c>
      <c r="H19" s="18">
        <v>32855721.820830002</v>
      </c>
      <c r="I19" s="18">
        <v>35825348.306490004</v>
      </c>
      <c r="J19" s="18">
        <v>30124426.888129998</v>
      </c>
      <c r="K19" s="18">
        <v>46032268.373639993</v>
      </c>
      <c r="L19" s="18">
        <v>36811111.130030006</v>
      </c>
      <c r="M19" s="18">
        <v>31918378.744579993</v>
      </c>
      <c r="N19" s="18">
        <v>25825824.927370004</v>
      </c>
      <c r="O19" s="18">
        <v>46348798.581759989</v>
      </c>
      <c r="P19" s="18">
        <v>413296357.63902003</v>
      </c>
    </row>
    <row r="20" spans="2:16" ht="12" customHeight="1" x14ac:dyDescent="0.2">
      <c r="B20" s="152" t="s">
        <v>46</v>
      </c>
      <c r="C20" s="152" t="s">
        <v>47</v>
      </c>
      <c r="D20" s="18">
        <v>-617003.93550999998</v>
      </c>
      <c r="E20" s="18">
        <v>-383959.55104000005</v>
      </c>
      <c r="F20" s="18">
        <v>21333375.195429999</v>
      </c>
      <c r="G20" s="18">
        <v>-841104.71077000001</v>
      </c>
      <c r="H20" s="18">
        <v>-599301.91951000004</v>
      </c>
      <c r="I20" s="18">
        <v>-546816.42508000007</v>
      </c>
      <c r="J20" s="18">
        <v>-583012.52049999998</v>
      </c>
      <c r="K20" s="18">
        <v>-691266.23360000004</v>
      </c>
      <c r="L20" s="18">
        <v>-259693.10954</v>
      </c>
      <c r="M20" s="18">
        <v>4895830.2647700002</v>
      </c>
      <c r="N20" s="18">
        <v>65331561.646789998</v>
      </c>
      <c r="O20" s="18">
        <v>11621979.43959</v>
      </c>
      <c r="P20" s="18">
        <v>98660588.141029984</v>
      </c>
    </row>
    <row r="21" spans="2:16" ht="12" customHeight="1" x14ac:dyDescent="0.2">
      <c r="B21" s="152" t="s">
        <v>48</v>
      </c>
      <c r="C21" s="152" t="s">
        <v>49</v>
      </c>
      <c r="D21" s="18">
        <v>1899434.09191</v>
      </c>
      <c r="E21" s="18">
        <v>9421056.3271399997</v>
      </c>
      <c r="F21" s="18">
        <v>7552.3755100016597</v>
      </c>
      <c r="G21" s="18">
        <v>147518.8560199998</v>
      </c>
      <c r="H21" s="18">
        <v>518781.27431000042</v>
      </c>
      <c r="I21" s="18">
        <v>104411.76232999936</v>
      </c>
      <c r="J21" s="18">
        <v>-512374.24007000017</v>
      </c>
      <c r="K21" s="18">
        <v>-8012.250799998641</v>
      </c>
      <c r="L21" s="18">
        <v>25156.948909999803</v>
      </c>
      <c r="M21" s="18">
        <v>-18385.803719999269</v>
      </c>
      <c r="N21" s="18">
        <v>120472.584689999</v>
      </c>
      <c r="O21" s="18">
        <v>-53611.300799998164</v>
      </c>
      <c r="P21" s="18">
        <v>11652000.625430005</v>
      </c>
    </row>
    <row r="22" spans="2:16" ht="12" customHeight="1" x14ac:dyDescent="0.2">
      <c r="B22" s="152" t="s">
        <v>50</v>
      </c>
      <c r="C22" s="152" t="s">
        <v>51</v>
      </c>
      <c r="D22" s="18">
        <v>26857.532890000002</v>
      </c>
      <c r="E22" s="18">
        <v>536730.853</v>
      </c>
      <c r="F22" s="18">
        <v>413300.28499999997</v>
      </c>
      <c r="G22" s="18">
        <v>544370.14099999995</v>
      </c>
      <c r="H22" s="18">
        <v>409449.11018000002</v>
      </c>
      <c r="I22" s="18">
        <v>454369.50199999998</v>
      </c>
      <c r="J22" s="18">
        <v>544961.51399999997</v>
      </c>
      <c r="K22" s="18">
        <v>513227.72907999996</v>
      </c>
      <c r="L22" s="18">
        <v>537931.85416999995</v>
      </c>
      <c r="M22" s="18">
        <v>466224.07299999997</v>
      </c>
      <c r="N22" s="18">
        <v>534492.18420999998</v>
      </c>
      <c r="O22" s="18">
        <v>1188371.9530999998</v>
      </c>
      <c r="P22" s="18">
        <v>6170286.7316299994</v>
      </c>
    </row>
    <row r="23" spans="2:16" ht="12" customHeight="1" x14ac:dyDescent="0.2">
      <c r="B23" s="152" t="s">
        <v>52</v>
      </c>
      <c r="C23" s="152" t="s">
        <v>53</v>
      </c>
      <c r="D23" s="18">
        <v>15671.208550000001</v>
      </c>
      <c r="E23" s="18">
        <v>23664.006879999997</v>
      </c>
      <c r="F23" s="18">
        <v>26729.290820000002</v>
      </c>
      <c r="G23" s="18">
        <v>18742.18175</v>
      </c>
      <c r="H23" s="18">
        <v>-6084.1549999999997</v>
      </c>
      <c r="I23" s="18">
        <v>27558.431929999999</v>
      </c>
      <c r="J23" s="18">
        <v>29186.64387</v>
      </c>
      <c r="K23" s="18">
        <v>27766.48832</v>
      </c>
      <c r="L23" s="18">
        <v>41265.032149999999</v>
      </c>
      <c r="M23" s="18">
        <v>26663.03239</v>
      </c>
      <c r="N23" s="18">
        <v>98520.325110000005</v>
      </c>
      <c r="O23" s="18">
        <v>41816.337160000003</v>
      </c>
      <c r="P23" s="18">
        <v>371498.82393000007</v>
      </c>
    </row>
    <row r="24" spans="2:16" ht="12" customHeight="1" x14ac:dyDescent="0.2">
      <c r="B24" s="152"/>
      <c r="C24" s="152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55</v>
      </c>
      <c r="C25" s="152" t="s">
        <v>56</v>
      </c>
      <c r="D25" s="18">
        <v>5566794.4148000004</v>
      </c>
      <c r="E25" s="18">
        <v>36507952.814689994</v>
      </c>
      <c r="F25" s="18">
        <v>15163982.305610001</v>
      </c>
      <c r="G25" s="18">
        <v>16699671.741939999</v>
      </c>
      <c r="H25" s="18">
        <v>26402121.47112</v>
      </c>
      <c r="I25" s="18">
        <v>16340363.09997</v>
      </c>
      <c r="J25" s="18">
        <v>7331764.9274700005</v>
      </c>
      <c r="K25" s="18">
        <v>45440219.157710001</v>
      </c>
      <c r="L25" s="18">
        <v>16401835.340900002</v>
      </c>
      <c r="M25" s="18">
        <v>17847745.358679999</v>
      </c>
      <c r="N25" s="18">
        <v>26135846.799349997</v>
      </c>
      <c r="O25" s="18">
        <v>30230831.176299997</v>
      </c>
      <c r="P25" s="18">
        <v>260069128.60854</v>
      </c>
    </row>
    <row r="26" spans="2:16" ht="12" customHeight="1" x14ac:dyDescent="0.2">
      <c r="B26" s="152" t="s">
        <v>57</v>
      </c>
      <c r="C26" s="152" t="s">
        <v>58</v>
      </c>
      <c r="D26" s="18">
        <v>-279009.41345999995</v>
      </c>
      <c r="E26" s="18">
        <v>1942169.2313599999</v>
      </c>
      <c r="F26" s="18">
        <v>1331950.1094000002</v>
      </c>
      <c r="G26" s="18">
        <v>2002639.7863399999</v>
      </c>
      <c r="H26" s="18">
        <v>1474980.94258</v>
      </c>
      <c r="I26" s="18">
        <v>2001687.1053699998</v>
      </c>
      <c r="J26" s="18">
        <v>1644748.1650799999</v>
      </c>
      <c r="K26" s="18">
        <v>1254422.4166400002</v>
      </c>
      <c r="L26" s="18">
        <v>2598433.0688800002</v>
      </c>
      <c r="M26" s="18">
        <v>2478334.0149000003</v>
      </c>
      <c r="N26" s="18">
        <v>2495055.7602399997</v>
      </c>
      <c r="O26" s="18">
        <v>5395744.5245899996</v>
      </c>
      <c r="P26" s="18">
        <v>24341155.711920001</v>
      </c>
    </row>
    <row r="27" spans="2:16" ht="12" customHeight="1" x14ac:dyDescent="0.2">
      <c r="B27" s="152" t="s">
        <v>59</v>
      </c>
      <c r="C27" s="152" t="s">
        <v>60</v>
      </c>
      <c r="D27" s="18">
        <v>891985.06975999998</v>
      </c>
      <c r="E27" s="18">
        <v>1985986.03253</v>
      </c>
      <c r="F27" s="18">
        <v>1884878.8114400001</v>
      </c>
      <c r="G27" s="18">
        <v>2156560.2153099999</v>
      </c>
      <c r="H27" s="18">
        <v>1933821.5830399999</v>
      </c>
      <c r="I27" s="18">
        <v>1982373.8551700001</v>
      </c>
      <c r="J27" s="18">
        <v>2138184.8705599997</v>
      </c>
      <c r="K27" s="18">
        <v>1611744.23398</v>
      </c>
      <c r="L27" s="18">
        <v>1986403.42591</v>
      </c>
      <c r="M27" s="18">
        <v>1786680.5935999998</v>
      </c>
      <c r="N27" s="18">
        <v>1810619.64432</v>
      </c>
      <c r="O27" s="18">
        <v>2857633.2853699997</v>
      </c>
      <c r="P27" s="18">
        <v>23026871.620990001</v>
      </c>
    </row>
    <row r="28" spans="2:16" ht="12" customHeight="1" x14ac:dyDescent="0.2">
      <c r="B28" s="152" t="s">
        <v>61</v>
      </c>
      <c r="C28" s="152" t="s">
        <v>62</v>
      </c>
      <c r="D28" s="18">
        <v>21156.32301</v>
      </c>
      <c r="E28" s="18">
        <v>460003.55677999998</v>
      </c>
      <c r="F28" s="18">
        <v>435754.80319000001</v>
      </c>
      <c r="G28" s="18">
        <v>954333.51734999998</v>
      </c>
      <c r="H28" s="18">
        <v>392285.63714000001</v>
      </c>
      <c r="I28" s="18">
        <v>527790.69018999999</v>
      </c>
      <c r="J28" s="18">
        <v>886773.84778999991</v>
      </c>
      <c r="K28" s="18">
        <v>382408.61979999999</v>
      </c>
      <c r="L28" s="18">
        <v>504095.98997000005</v>
      </c>
      <c r="M28" s="18">
        <v>752380.77098000003</v>
      </c>
      <c r="N28" s="18">
        <v>421562.69176000002</v>
      </c>
      <c r="O28" s="18">
        <v>1358921.99498</v>
      </c>
      <c r="P28" s="18">
        <v>7097468.4429400004</v>
      </c>
    </row>
    <row r="29" spans="2:16" ht="12" customHeight="1" x14ac:dyDescent="0.2">
      <c r="B29" s="152" t="s">
        <v>63</v>
      </c>
      <c r="C29" s="152" t="s">
        <v>64</v>
      </c>
      <c r="D29" s="18">
        <v>16701.669880000001</v>
      </c>
      <c r="E29" s="18">
        <v>199256.11499999999</v>
      </c>
      <c r="F29" s="18">
        <v>235583.47099999999</v>
      </c>
      <c r="G29" s="18">
        <v>204752.872</v>
      </c>
      <c r="H29" s="18">
        <v>215869.61</v>
      </c>
      <c r="I29" s="18">
        <v>202939.223</v>
      </c>
      <c r="J29" s="18">
        <v>175725.22399999999</v>
      </c>
      <c r="K29" s="18">
        <v>193622.69099999999</v>
      </c>
      <c r="L29" s="18">
        <v>240787.40716999999</v>
      </c>
      <c r="M29" s="18">
        <v>200424.35640000002</v>
      </c>
      <c r="N29" s="18">
        <v>158732.18124999999</v>
      </c>
      <c r="O29" s="18">
        <v>432190.16778999998</v>
      </c>
      <c r="P29" s="18">
        <v>2476584.9884899994</v>
      </c>
    </row>
    <row r="30" spans="2:16" ht="12" customHeight="1" x14ac:dyDescent="0.2">
      <c r="B30" s="152" t="s">
        <v>65</v>
      </c>
      <c r="C30" s="152" t="s">
        <v>66</v>
      </c>
      <c r="D30" s="18">
        <v>503245.70942999999</v>
      </c>
      <c r="E30" s="18">
        <v>860734.24794999999</v>
      </c>
      <c r="F30" s="18">
        <v>1564039.9704100001</v>
      </c>
      <c r="G30" s="18">
        <v>1224497.8063099999</v>
      </c>
      <c r="H30" s="18">
        <v>1377426.78706</v>
      </c>
      <c r="I30" s="18">
        <v>1459475.89552</v>
      </c>
      <c r="J30" s="18">
        <v>1426554.90891</v>
      </c>
      <c r="K30" s="18">
        <v>1119221.49804</v>
      </c>
      <c r="L30" s="18">
        <v>1060783.64405</v>
      </c>
      <c r="M30" s="18">
        <v>1187737.5727200001</v>
      </c>
      <c r="N30" s="18">
        <v>1730636.9977599999</v>
      </c>
      <c r="O30" s="18">
        <v>1401743.91518</v>
      </c>
      <c r="P30" s="18">
        <v>14916098.95334</v>
      </c>
    </row>
    <row r="31" spans="2:16" ht="12" customHeight="1" x14ac:dyDescent="0.2">
      <c r="B31" s="152"/>
      <c r="C31" s="152" t="s">
        <v>67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68</v>
      </c>
      <c r="C32" s="152" t="s">
        <v>69</v>
      </c>
      <c r="D32" s="18">
        <v>-65427.04754</v>
      </c>
      <c r="E32" s="18">
        <v>741159.30234000005</v>
      </c>
      <c r="F32" s="18">
        <v>708851.76379</v>
      </c>
      <c r="G32" s="18">
        <v>1183130.5223800002</v>
      </c>
      <c r="H32" s="18">
        <v>837836.75639</v>
      </c>
      <c r="I32" s="18">
        <v>847054.17714000004</v>
      </c>
      <c r="J32" s="18">
        <v>1317781.527</v>
      </c>
      <c r="K32" s="18">
        <v>999955.99297000002</v>
      </c>
      <c r="L32" s="18">
        <v>620219.43671000004</v>
      </c>
      <c r="M32" s="18">
        <v>1253611.0454000002</v>
      </c>
      <c r="N32" s="18">
        <v>724209.37300000002</v>
      </c>
      <c r="O32" s="18">
        <v>1870768.9289499999</v>
      </c>
      <c r="P32" s="18">
        <v>11039151.778530002</v>
      </c>
    </row>
    <row r="33" spans="1:17" ht="12" customHeight="1" x14ac:dyDescent="0.2">
      <c r="B33" s="152"/>
      <c r="C33" s="152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71</v>
      </c>
      <c r="C34" s="152" t="s">
        <v>72</v>
      </c>
      <c r="D34" s="18">
        <v>0</v>
      </c>
      <c r="E34" s="18">
        <v>0</v>
      </c>
      <c r="F34" s="18">
        <v>0</v>
      </c>
      <c r="G34" s="18">
        <v>0</v>
      </c>
      <c r="H34" s="18">
        <v>7.1113200000000001</v>
      </c>
      <c r="I34" s="18">
        <v>0</v>
      </c>
      <c r="J34" s="18">
        <v>0</v>
      </c>
      <c r="K34" s="18">
        <v>0</v>
      </c>
      <c r="L34" s="18">
        <v>561914.55719000008</v>
      </c>
      <c r="M34" s="18">
        <v>0</v>
      </c>
      <c r="N34" s="18">
        <v>-0.31141000000000002</v>
      </c>
      <c r="O34" s="18">
        <v>7.0881300000000005</v>
      </c>
      <c r="P34" s="18">
        <v>561928.44523000019</v>
      </c>
    </row>
    <row r="35" spans="1:17" ht="12" customHeight="1" x14ac:dyDescent="0.2">
      <c r="B35" s="152"/>
      <c r="C35" s="152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63" t="s">
        <v>74</v>
      </c>
      <c r="C36" s="163" t="s">
        <v>75</v>
      </c>
      <c r="D36" s="212">
        <v>1006607.1893000001</v>
      </c>
      <c r="E36" s="212">
        <v>662984.90508000006</v>
      </c>
      <c r="F36" s="212">
        <v>-46124.422250000003</v>
      </c>
      <c r="G36" s="212">
        <v>285012.54350000015</v>
      </c>
      <c r="H36" s="212">
        <v>-1084072.34235</v>
      </c>
      <c r="I36" s="212">
        <v>470794.83489</v>
      </c>
      <c r="J36" s="212">
        <v>1066732.1137699999</v>
      </c>
      <c r="K36" s="212">
        <v>397304.27171000006</v>
      </c>
      <c r="L36" s="212">
        <v>374574.02756000008</v>
      </c>
      <c r="M36" s="212">
        <v>1087796.00272</v>
      </c>
      <c r="N36" s="212">
        <v>1247301.84137</v>
      </c>
      <c r="O36" s="212">
        <v>1914169.7659200002</v>
      </c>
      <c r="P36" s="212">
        <v>7383080.7312200014</v>
      </c>
    </row>
    <row r="37" spans="1:17" s="5" customFormat="1" ht="12" customHeight="1" thickBot="1" x14ac:dyDescent="0.25">
      <c r="B37" s="219">
        <v>38</v>
      </c>
      <c r="C37" s="169" t="s">
        <v>76</v>
      </c>
      <c r="D37" s="213">
        <v>37411850.430700004</v>
      </c>
      <c r="E37" s="213">
        <v>84842524.018179998</v>
      </c>
      <c r="F37" s="213">
        <v>81117094.216080025</v>
      </c>
      <c r="G37" s="213">
        <v>45868364.603819996</v>
      </c>
      <c r="H37" s="213">
        <v>64463674.0722</v>
      </c>
      <c r="I37" s="213">
        <v>59509807.476839989</v>
      </c>
      <c r="J37" s="213">
        <v>42229951.307730004</v>
      </c>
      <c r="K37" s="213">
        <v>85559272.144600004</v>
      </c>
      <c r="L37" s="213">
        <v>61348089.458810017</v>
      </c>
      <c r="M37" s="213">
        <v>60521573.823889986</v>
      </c>
      <c r="N37" s="213">
        <v>126429862.51850003</v>
      </c>
      <c r="O37" s="213">
        <v>104406973.54918998</v>
      </c>
      <c r="P37" s="213">
        <v>853709037.62054014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77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06" t="s">
        <v>78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7" s="5" customFormat="1" ht="12" customHeight="1" x14ac:dyDescent="0.2">
      <c r="B41" s="153" t="s">
        <v>44</v>
      </c>
      <c r="C41" s="153" t="s">
        <v>79</v>
      </c>
      <c r="D41" s="46">
        <v>32461225.995190002</v>
      </c>
      <c r="E41" s="46">
        <v>32124233.35393</v>
      </c>
      <c r="F41" s="46">
        <v>38295184.610450007</v>
      </c>
      <c r="G41" s="46">
        <v>24673834.90662</v>
      </c>
      <c r="H41" s="46">
        <v>32855721.820830002</v>
      </c>
      <c r="I41" s="46">
        <v>35825348.306490004</v>
      </c>
      <c r="J41" s="46">
        <v>30124426.888129998</v>
      </c>
      <c r="K41" s="46">
        <v>46032268.373639993</v>
      </c>
      <c r="L41" s="46">
        <v>36811111.130030006</v>
      </c>
      <c r="M41" s="46">
        <v>31918378.744579993</v>
      </c>
      <c r="N41" s="46">
        <v>25825824.927370004</v>
      </c>
      <c r="O41" s="46">
        <v>46348798.581759989</v>
      </c>
      <c r="P41" s="46">
        <v>413296357.63902003</v>
      </c>
      <c r="Q41" s="1"/>
    </row>
    <row r="42" spans="1:17" ht="12" customHeight="1" x14ac:dyDescent="0.2">
      <c r="B42" s="207" t="s">
        <v>80</v>
      </c>
      <c r="C42" s="207" t="s">
        <v>81</v>
      </c>
      <c r="D42" s="208">
        <v>32213356.837470002</v>
      </c>
      <c r="E42" s="208">
        <v>31566825.927849997</v>
      </c>
      <c r="F42" s="208">
        <v>37627460.968759999</v>
      </c>
      <c r="G42" s="208">
        <v>24168813.3486</v>
      </c>
      <c r="H42" s="208">
        <v>32364311.161660004</v>
      </c>
      <c r="I42" s="208">
        <v>35176940.534350008</v>
      </c>
      <c r="J42" s="208">
        <v>29610223.002239998</v>
      </c>
      <c r="K42" s="208">
        <v>45614727.010759994</v>
      </c>
      <c r="L42" s="208">
        <v>36057643.173020005</v>
      </c>
      <c r="M42" s="208">
        <v>31295401.605279993</v>
      </c>
      <c r="N42" s="208">
        <v>25139963.868470002</v>
      </c>
      <c r="O42" s="208">
        <v>44334151.627379991</v>
      </c>
      <c r="P42" s="208">
        <v>405169819.06584001</v>
      </c>
    </row>
    <row r="43" spans="1:17" ht="12" customHeight="1" x14ac:dyDescent="0.2">
      <c r="B43" s="152" t="s">
        <v>82</v>
      </c>
      <c r="C43" s="232" t="s">
        <v>83</v>
      </c>
      <c r="D43" s="208">
        <v>57100662.046920002</v>
      </c>
      <c r="E43" s="208">
        <v>56629632.146710001</v>
      </c>
      <c r="F43" s="208">
        <v>62976577.00186</v>
      </c>
      <c r="G43" s="208">
        <v>49029295.250629999</v>
      </c>
      <c r="H43" s="208">
        <v>57664324.803220004</v>
      </c>
      <c r="I43" s="208">
        <v>68000678.385350004</v>
      </c>
      <c r="J43" s="208">
        <v>54491074.740610003</v>
      </c>
      <c r="K43" s="208">
        <v>70655592.776330009</v>
      </c>
      <c r="L43" s="208">
        <v>61249306.418650001</v>
      </c>
      <c r="M43" s="208">
        <v>55932235.713129997</v>
      </c>
      <c r="N43" s="208">
        <v>50683596.265940003</v>
      </c>
      <c r="O43" s="208">
        <v>70456738.101019993</v>
      </c>
      <c r="P43" s="208">
        <v>714869713.65036988</v>
      </c>
    </row>
    <row r="44" spans="1:17" ht="12" customHeight="1" x14ac:dyDescent="0.2">
      <c r="B44" s="152"/>
      <c r="C44" s="155" t="s">
        <v>84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215" t="s">
        <v>85</v>
      </c>
      <c r="D45" s="27">
        <v>41020515.168640003</v>
      </c>
      <c r="E45" s="27">
        <v>39651499.006530002</v>
      </c>
      <c r="F45" s="27">
        <v>42229883.225300007</v>
      </c>
      <c r="G45" s="27">
        <v>43276383.967040002</v>
      </c>
      <c r="H45" s="27">
        <v>43683560.95583</v>
      </c>
      <c r="I45" s="27">
        <v>42969701.621289998</v>
      </c>
      <c r="J45" s="27">
        <v>40478812.082550004</v>
      </c>
      <c r="K45" s="27">
        <v>45078027.84894</v>
      </c>
      <c r="L45" s="27">
        <v>41939948.176059999</v>
      </c>
      <c r="M45" s="27">
        <v>41126783.018120006</v>
      </c>
      <c r="N45" s="27">
        <v>40712051.020489998</v>
      </c>
      <c r="O45" s="27">
        <v>47517368.115840003</v>
      </c>
      <c r="P45" s="27">
        <v>509684534.20663005</v>
      </c>
    </row>
    <row r="46" spans="1:17" ht="12" customHeight="1" x14ac:dyDescent="0.2">
      <c r="B46" s="152"/>
      <c r="C46" s="215" t="s">
        <v>86</v>
      </c>
      <c r="D46" s="27">
        <v>7216004.25129</v>
      </c>
      <c r="E46" s="27">
        <v>7918086.2849899996</v>
      </c>
      <c r="F46" s="27">
        <v>8470085.7409600001</v>
      </c>
      <c r="G46" s="27">
        <v>8750636.2204999998</v>
      </c>
      <c r="H46" s="27">
        <v>8852055.9357700013</v>
      </c>
      <c r="I46" s="27">
        <v>8712667.0704899989</v>
      </c>
      <c r="J46" s="27">
        <v>8106074.3997</v>
      </c>
      <c r="K46" s="27">
        <v>9090772.4676799998</v>
      </c>
      <c r="L46" s="27">
        <v>7560800.0473299995</v>
      </c>
      <c r="M46" s="27">
        <v>8309201.7615400003</v>
      </c>
      <c r="N46" s="27">
        <v>8494202.2160900012</v>
      </c>
      <c r="O46" s="27">
        <v>10150230.607989999</v>
      </c>
      <c r="P46" s="27">
        <v>101630817.00432998</v>
      </c>
    </row>
    <row r="47" spans="1:17" ht="12" customHeight="1" x14ac:dyDescent="0.2">
      <c r="B47" s="152"/>
      <c r="C47" s="215" t="s">
        <v>87</v>
      </c>
      <c r="D47" s="27">
        <v>119.977</v>
      </c>
      <c r="E47" s="27">
        <v>93.715000000000003</v>
      </c>
      <c r="F47" s="27">
        <v>422364.00599999999</v>
      </c>
      <c r="G47" s="27">
        <v>9154.7800000000007</v>
      </c>
      <c r="H47" s="27">
        <v>-72165.197</v>
      </c>
      <c r="I47" s="27">
        <v>130.74799999999999</v>
      </c>
      <c r="J47" s="27">
        <v>615971.723</v>
      </c>
      <c r="K47" s="27">
        <v>9986554.5170000009</v>
      </c>
      <c r="L47" s="27">
        <v>2156165.844</v>
      </c>
      <c r="M47" s="27">
        <v>33094.873</v>
      </c>
      <c r="N47" s="27">
        <v>-100.14400000000001</v>
      </c>
      <c r="O47" s="27">
        <v>56.378</v>
      </c>
      <c r="P47" s="27">
        <v>13151441.220000003</v>
      </c>
    </row>
    <row r="48" spans="1:17" ht="12" customHeight="1" x14ac:dyDescent="0.2">
      <c r="B48" s="152"/>
      <c r="C48" s="215" t="s">
        <v>88</v>
      </c>
      <c r="D48" s="27">
        <v>39367.809789999963</v>
      </c>
      <c r="E48" s="27">
        <v>4058757.23832</v>
      </c>
      <c r="F48" s="27">
        <v>4921195.9148300001</v>
      </c>
      <c r="G48" s="27">
        <v>16834989.212379999</v>
      </c>
      <c r="H48" s="27">
        <v>1810793.92976</v>
      </c>
      <c r="I48" s="27">
        <v>13859530.23735</v>
      </c>
      <c r="J48" s="27">
        <v>1093961.73872</v>
      </c>
      <c r="K48" s="27">
        <v>1238281.84491</v>
      </c>
      <c r="L48" s="27">
        <v>3398074.3078000001</v>
      </c>
      <c r="M48" s="27">
        <v>718228.38278999995</v>
      </c>
      <c r="N48" s="27">
        <v>-3926361.1948199999</v>
      </c>
      <c r="O48" s="27">
        <v>2160658.7399599999</v>
      </c>
      <c r="P48" s="27">
        <v>46207478.161790006</v>
      </c>
    </row>
    <row r="49" spans="2:17" ht="12" customHeight="1" x14ac:dyDescent="0.2">
      <c r="B49" s="152"/>
      <c r="C49" s="215" t="s">
        <v>89</v>
      </c>
      <c r="D49" s="27">
        <v>171935.26300000001</v>
      </c>
      <c r="E49" s="27">
        <v>172665.32699999999</v>
      </c>
      <c r="F49" s="27">
        <v>174309.49400000001</v>
      </c>
      <c r="G49" s="27">
        <v>174370.08900000001</v>
      </c>
      <c r="H49" s="27">
        <v>174415.15100000001</v>
      </c>
      <c r="I49" s="27">
        <v>-1809.3689999999999</v>
      </c>
      <c r="J49" s="27">
        <v>192101.416</v>
      </c>
      <c r="K49" s="27">
        <v>188601.255</v>
      </c>
      <c r="L49" s="27">
        <v>200238.88</v>
      </c>
      <c r="M49" s="27">
        <v>199664.91099999999</v>
      </c>
      <c r="N49" s="27">
        <v>207033.285</v>
      </c>
      <c r="O49" s="27">
        <v>658.35299999999995</v>
      </c>
      <c r="P49" s="27">
        <v>1854184.0549999999</v>
      </c>
    </row>
    <row r="50" spans="2:17" ht="12" customHeight="1" x14ac:dyDescent="0.2">
      <c r="B50" s="152"/>
      <c r="C50" s="215" t="s">
        <v>90</v>
      </c>
      <c r="D50" s="27">
        <v>2587170.89</v>
      </c>
      <c r="E50" s="27">
        <v>2576602.287</v>
      </c>
      <c r="F50" s="27">
        <v>2554834.6719999998</v>
      </c>
      <c r="G50" s="27">
        <v>2582026.73</v>
      </c>
      <c r="H50" s="27">
        <v>2581709.5150000001</v>
      </c>
      <c r="I50" s="27">
        <v>-16674.511999999999</v>
      </c>
      <c r="J50" s="27">
        <v>3002985.5129999998</v>
      </c>
      <c r="K50" s="27">
        <v>2841741.0690000001</v>
      </c>
      <c r="L50" s="27">
        <v>3382475.44</v>
      </c>
      <c r="M50" s="27">
        <v>3268571.7110000001</v>
      </c>
      <c r="N50" s="27">
        <v>3345211.6880000001</v>
      </c>
      <c r="O50" s="27">
        <v>-30072.901999999998</v>
      </c>
      <c r="P50" s="27">
        <v>28676582.101000004</v>
      </c>
    </row>
    <row r="51" spans="2:17" ht="12" customHeight="1" x14ac:dyDescent="0.2">
      <c r="B51" s="152"/>
      <c r="C51" s="215" t="s">
        <v>91</v>
      </c>
      <c r="D51" s="27">
        <v>4330133.8584900005</v>
      </c>
      <c r="E51" s="27">
        <v>842954.89640999993</v>
      </c>
      <c r="F51" s="27">
        <v>2570619.7016699999</v>
      </c>
      <c r="G51" s="27">
        <v>2029220.23196</v>
      </c>
      <c r="H51" s="27">
        <v>1830924.1717000001</v>
      </c>
      <c r="I51" s="27">
        <v>4059107.3889700002</v>
      </c>
      <c r="J51" s="27">
        <v>2907129.7738899998</v>
      </c>
      <c r="K51" s="27">
        <v>195912.63287999999</v>
      </c>
      <c r="L51" s="27">
        <v>227656.91179999997</v>
      </c>
      <c r="M51" s="27">
        <v>245583.95105999999</v>
      </c>
      <c r="N51" s="27">
        <v>601536.74696000002</v>
      </c>
      <c r="O51" s="27">
        <v>9858733.7650299985</v>
      </c>
      <c r="P51" s="27">
        <v>29699514.030819997</v>
      </c>
    </row>
    <row r="52" spans="2:17" ht="12" customHeight="1" x14ac:dyDescent="0.2">
      <c r="B52" s="152"/>
      <c r="C52" s="215" t="s">
        <v>92</v>
      </c>
      <c r="D52" s="27">
        <v>923929.48011999996</v>
      </c>
      <c r="E52" s="27">
        <v>568677.2378</v>
      </c>
      <c r="F52" s="27">
        <v>662021.55926000001</v>
      </c>
      <c r="G52" s="27">
        <v>505987.27402999997</v>
      </c>
      <c r="H52" s="27">
        <v>468179.19003000006</v>
      </c>
      <c r="I52" s="27">
        <v>323481.72714000003</v>
      </c>
      <c r="J52" s="27">
        <v>412839.06650000002</v>
      </c>
      <c r="K52" s="27">
        <v>1350171.7419200002</v>
      </c>
      <c r="L52" s="27">
        <v>1566317.6329699997</v>
      </c>
      <c r="M52" s="27">
        <v>1383427.1582299997</v>
      </c>
      <c r="N52" s="27">
        <v>706301.87375999999</v>
      </c>
      <c r="O52" s="27">
        <v>-116427.75840000009</v>
      </c>
      <c r="P52" s="27">
        <v>8754906.1833599992</v>
      </c>
    </row>
    <row r="53" spans="2:17" ht="12" customHeight="1" x14ac:dyDescent="0.2">
      <c r="B53" s="152"/>
      <c r="C53" s="215" t="s">
        <v>93</v>
      </c>
      <c r="D53" s="27">
        <v>-128693.03337999999</v>
      </c>
      <c r="E53" s="27">
        <v>-190227.73774999997</v>
      </c>
      <c r="F53" s="27">
        <v>-275169.81565</v>
      </c>
      <c r="G53" s="27">
        <v>-26113386.73291</v>
      </c>
      <c r="H53" s="27">
        <v>-2656952.1943100002</v>
      </c>
      <c r="I53" s="27">
        <v>-3058997.55828</v>
      </c>
      <c r="J53" s="27">
        <v>-3256821.81488</v>
      </c>
      <c r="K53" s="27">
        <v>-555584.04784999997</v>
      </c>
      <c r="L53" s="27">
        <v>-432497.56514000002</v>
      </c>
      <c r="M53" s="27">
        <v>-394721.61846999999</v>
      </c>
      <c r="N53" s="27">
        <v>-526847.87503</v>
      </c>
      <c r="O53" s="27">
        <v>-310401.56251999998</v>
      </c>
      <c r="P53" s="27">
        <v>-37900301.556169994</v>
      </c>
    </row>
    <row r="54" spans="2:17" ht="12" customHeight="1" x14ac:dyDescent="0.2">
      <c r="B54" s="152"/>
      <c r="C54" s="215" t="s">
        <v>94</v>
      </c>
      <c r="D54" s="27">
        <v>121181.185</v>
      </c>
      <c r="E54" s="27">
        <v>129202.527</v>
      </c>
      <c r="F54" s="27">
        <v>129545.042</v>
      </c>
      <c r="G54" s="27">
        <v>129533.75999999999</v>
      </c>
      <c r="H54" s="27">
        <v>129572.686</v>
      </c>
      <c r="I54" s="27">
        <v>129606.092</v>
      </c>
      <c r="J54" s="27">
        <v>129606.808</v>
      </c>
      <c r="K54" s="27">
        <v>129554.95</v>
      </c>
      <c r="L54" s="27">
        <v>129540.83500000001</v>
      </c>
      <c r="M54" s="27">
        <v>129489.827</v>
      </c>
      <c r="N54" s="27">
        <v>129399.33500000001</v>
      </c>
      <c r="O54" s="27">
        <v>129278.67600000001</v>
      </c>
      <c r="P54" s="27">
        <v>1545511.723</v>
      </c>
    </row>
    <row r="55" spans="2:17" ht="12" customHeight="1" x14ac:dyDescent="0.2">
      <c r="B55" s="152"/>
      <c r="C55" s="215" t="s">
        <v>95</v>
      </c>
      <c r="D55" s="27">
        <v>586246.86199999996</v>
      </c>
      <c r="E55" s="27">
        <v>702706.78700000001</v>
      </c>
      <c r="F55" s="27">
        <v>947683.53700000001</v>
      </c>
      <c r="G55" s="27">
        <v>701658.83400000003</v>
      </c>
      <c r="H55" s="27">
        <v>697483.94099999999</v>
      </c>
      <c r="I55" s="27">
        <v>810473.58499999996</v>
      </c>
      <c r="J55" s="27">
        <v>704505.23199999996</v>
      </c>
      <c r="K55" s="27">
        <v>718178.12899999996</v>
      </c>
      <c r="L55" s="27">
        <v>783137.87600000005</v>
      </c>
      <c r="M55" s="27">
        <v>782122.58799999999</v>
      </c>
      <c r="N55" s="27">
        <v>752500.45400000003</v>
      </c>
      <c r="O55" s="27">
        <v>788030.34499999997</v>
      </c>
      <c r="P55" s="27">
        <v>8974728.1699999999</v>
      </c>
    </row>
    <row r="56" spans="2:17" ht="12" customHeight="1" x14ac:dyDescent="0.2">
      <c r="B56" s="152"/>
      <c r="C56" s="215" t="s">
        <v>96</v>
      </c>
      <c r="D56" s="27">
        <v>211032.64799999999</v>
      </c>
      <c r="E56" s="27">
        <v>110104.24400000001</v>
      </c>
      <c r="F56" s="27">
        <v>143680.29699999999</v>
      </c>
      <c r="G56" s="27">
        <v>140002.51980000001</v>
      </c>
      <c r="H56" s="27">
        <v>149175.861</v>
      </c>
      <c r="I56" s="27">
        <v>187658.101</v>
      </c>
      <c r="J56" s="27">
        <v>66597.317999999999</v>
      </c>
      <c r="K56" s="27">
        <v>350133.65700000001</v>
      </c>
      <c r="L56" s="27">
        <v>280378.72700000001</v>
      </c>
      <c r="M56" s="27">
        <v>86144.217000000004</v>
      </c>
      <c r="N56" s="27">
        <v>176423.29699999999</v>
      </c>
      <c r="O56" s="27">
        <v>214407.617</v>
      </c>
      <c r="P56" s="27">
        <v>2115738.5038000001</v>
      </c>
    </row>
    <row r="57" spans="2:17" ht="12" customHeight="1" x14ac:dyDescent="0.2">
      <c r="B57" s="152"/>
      <c r="C57" s="215" t="s">
        <v>98</v>
      </c>
      <c r="D57" s="27">
        <v>21717.686969999977</v>
      </c>
      <c r="E57" s="27">
        <v>88510.333409999963</v>
      </c>
      <c r="F57" s="27">
        <v>25523.627489999995</v>
      </c>
      <c r="G57" s="27">
        <v>8718.3648300000041</v>
      </c>
      <c r="H57" s="27">
        <v>15570.857439999998</v>
      </c>
      <c r="I57" s="27">
        <v>25803.253390000002</v>
      </c>
      <c r="J57" s="27">
        <v>37311.484130000004</v>
      </c>
      <c r="K57" s="27">
        <v>43246.710850000003</v>
      </c>
      <c r="L57" s="27">
        <v>57069.305829999961</v>
      </c>
      <c r="M57" s="27">
        <v>44644.932860000001</v>
      </c>
      <c r="N57" s="27">
        <v>12245.563490000004</v>
      </c>
      <c r="O57" s="27">
        <v>94217.726120000007</v>
      </c>
      <c r="P57" s="27">
        <v>474579.8468099999</v>
      </c>
    </row>
    <row r="58" spans="2:17" ht="12" customHeight="1" x14ac:dyDescent="0.2">
      <c r="B58" s="152" t="s">
        <v>99</v>
      </c>
      <c r="C58" s="233" t="s">
        <v>100</v>
      </c>
      <c r="D58" s="208">
        <v>-5108.4474500000006</v>
      </c>
      <c r="E58" s="208">
        <v>-172588.11486</v>
      </c>
      <c r="F58" s="208">
        <v>-458555.26649000001</v>
      </c>
      <c r="G58" s="208">
        <v>-103796.73803000001</v>
      </c>
      <c r="H58" s="208">
        <v>-543289.55155999993</v>
      </c>
      <c r="I58" s="208">
        <v>-8066980.3550000004</v>
      </c>
      <c r="J58" s="208">
        <v>-120293.52637000001</v>
      </c>
      <c r="K58" s="208">
        <v>-284159.41157</v>
      </c>
      <c r="L58" s="208">
        <v>570559.41496000008</v>
      </c>
      <c r="M58" s="208">
        <v>-141151.04879</v>
      </c>
      <c r="N58" s="208">
        <v>-787081.65847000002</v>
      </c>
      <c r="O58" s="208">
        <v>-1366155.8226399999</v>
      </c>
      <c r="P58" s="208">
        <v>-11478600.526269998</v>
      </c>
    </row>
    <row r="59" spans="2:17" ht="12" customHeight="1" x14ac:dyDescent="0.2">
      <c r="B59" s="181" t="s">
        <v>101</v>
      </c>
      <c r="C59" s="234" t="s">
        <v>102</v>
      </c>
      <c r="D59" s="27">
        <v>-121181.185</v>
      </c>
      <c r="E59" s="27">
        <v>-129202.527</v>
      </c>
      <c r="F59" s="27">
        <v>-129545.042</v>
      </c>
      <c r="G59" s="27">
        <v>-129533.75999999999</v>
      </c>
      <c r="H59" s="27">
        <v>-129572.686</v>
      </c>
      <c r="I59" s="27">
        <v>-129606.092</v>
      </c>
      <c r="J59" s="27">
        <v>-129606.808</v>
      </c>
      <c r="K59" s="27">
        <v>-129554.95</v>
      </c>
      <c r="L59" s="27">
        <v>-129540.83500000001</v>
      </c>
      <c r="M59" s="27">
        <v>-129489.827</v>
      </c>
      <c r="N59" s="27">
        <v>-129399.33500000001</v>
      </c>
      <c r="O59" s="27">
        <v>-129278.67600000001</v>
      </c>
      <c r="P59" s="27">
        <v>-1545511.723</v>
      </c>
    </row>
    <row r="60" spans="2:17" ht="12" customHeight="1" x14ac:dyDescent="0.2">
      <c r="B60" s="152" t="s">
        <v>103</v>
      </c>
      <c r="C60" s="234" t="s">
        <v>104</v>
      </c>
      <c r="D60" s="27">
        <v>-24761015.577</v>
      </c>
      <c r="E60" s="27">
        <v>-24761015.577</v>
      </c>
      <c r="F60" s="27">
        <v>-24761015.724610001</v>
      </c>
      <c r="G60" s="27">
        <v>-24627151.403999999</v>
      </c>
      <c r="H60" s="27">
        <v>-24627151.403999999</v>
      </c>
      <c r="I60" s="27">
        <v>-24627151.403999999</v>
      </c>
      <c r="J60" s="27">
        <v>-24627151.403999999</v>
      </c>
      <c r="K60" s="27">
        <v>-24627151.403999999</v>
      </c>
      <c r="L60" s="27">
        <v>-24627151.403999999</v>
      </c>
      <c r="M60" s="27">
        <v>-24627151.403999999</v>
      </c>
      <c r="N60" s="27">
        <v>-24627151.403999999</v>
      </c>
      <c r="O60" s="27">
        <v>-24627151.975000001</v>
      </c>
      <c r="P60" s="27">
        <v>-295927410.08560997</v>
      </c>
    </row>
    <row r="61" spans="2:17" ht="12" customHeight="1" x14ac:dyDescent="0.2">
      <c r="B61" s="152" t="s">
        <v>105</v>
      </c>
      <c r="C61" s="234" t="s">
        <v>106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-1005530.42159</v>
      </c>
      <c r="M61" s="27">
        <v>260958.17194</v>
      </c>
      <c r="N61" s="27">
        <v>0</v>
      </c>
      <c r="O61" s="164">
        <v>0</v>
      </c>
      <c r="P61" s="27">
        <v>-744572.24965000001</v>
      </c>
    </row>
    <row r="62" spans="2:17" x14ac:dyDescent="0.2">
      <c r="B62" s="152" t="s">
        <v>107</v>
      </c>
      <c r="C62" s="235" t="s">
        <v>108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-3800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-3800</v>
      </c>
    </row>
    <row r="63" spans="2:17" s="5" customFormat="1" ht="12" thickBot="1" x14ac:dyDescent="0.25">
      <c r="B63" s="166" t="s">
        <v>109</v>
      </c>
      <c r="C63" s="166" t="s">
        <v>110</v>
      </c>
      <c r="D63" s="217">
        <v>247869.15771999999</v>
      </c>
      <c r="E63" s="217">
        <v>557407.42608</v>
      </c>
      <c r="F63" s="217">
        <v>667723.64169000008</v>
      </c>
      <c r="G63" s="217">
        <v>505021.55802</v>
      </c>
      <c r="H63" s="217">
        <v>491410.65917</v>
      </c>
      <c r="I63" s="217">
        <v>648407.77214000002</v>
      </c>
      <c r="J63" s="217">
        <v>514203.88588999998</v>
      </c>
      <c r="K63" s="217">
        <v>417541.36287999997</v>
      </c>
      <c r="L63" s="217">
        <v>753467.95701000001</v>
      </c>
      <c r="M63" s="217">
        <v>622977.13929999992</v>
      </c>
      <c r="N63" s="217">
        <v>685861.05889999995</v>
      </c>
      <c r="O63" s="218">
        <v>2014646.95438</v>
      </c>
      <c r="P63" s="217">
        <v>8126538.5731799994</v>
      </c>
      <c r="Q63" s="1"/>
    </row>
    <row r="64" spans="2:17" ht="12" thickBot="1" x14ac:dyDescent="0.25">
      <c r="B64" s="170"/>
      <c r="C64" s="171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</row>
    <row r="65" spans="2:17" s="5" customFormat="1" ht="12" thickBot="1" x14ac:dyDescent="0.25">
      <c r="B65" s="169" t="s">
        <v>36</v>
      </c>
      <c r="C65" s="169" t="s">
        <v>111</v>
      </c>
      <c r="D65" s="185">
        <v>-4036388.37751</v>
      </c>
      <c r="E65" s="185">
        <v>-239447.17746000001</v>
      </c>
      <c r="F65" s="185">
        <v>-237964.35371999998</v>
      </c>
      <c r="G65" s="185">
        <v>-3385595.77593</v>
      </c>
      <c r="H65" s="185">
        <v>-265169.61491</v>
      </c>
      <c r="I65" s="185">
        <v>-187542.98208000002</v>
      </c>
      <c r="J65" s="185">
        <v>-3361502.5622800002</v>
      </c>
      <c r="K65" s="185">
        <v>-11713610.84389</v>
      </c>
      <c r="L65" s="185">
        <v>-156729.29525</v>
      </c>
      <c r="M65" s="185">
        <v>-3361846.2025300004</v>
      </c>
      <c r="N65" s="185">
        <v>-204974.12731000001</v>
      </c>
      <c r="O65" s="186">
        <v>-202392.30883000002</v>
      </c>
      <c r="P65" s="185">
        <v>-27353163.6217</v>
      </c>
      <c r="Q65" s="1"/>
    </row>
    <row r="66" spans="2:17" ht="12" thickBot="1" x14ac:dyDescent="0.25">
      <c r="B66" s="170"/>
      <c r="C66" s="170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</row>
    <row r="67" spans="2:17" s="5" customFormat="1" x14ac:dyDescent="0.2">
      <c r="B67" s="174" t="s">
        <v>46</v>
      </c>
      <c r="C67" s="174" t="s">
        <v>112</v>
      </c>
      <c r="D67" s="189">
        <v>-617003.93550999998</v>
      </c>
      <c r="E67" s="189">
        <v>-383959.55104000005</v>
      </c>
      <c r="F67" s="189">
        <v>21333375.195429999</v>
      </c>
      <c r="G67" s="189">
        <v>-841104.71077000001</v>
      </c>
      <c r="H67" s="189">
        <v>-599301.91951000004</v>
      </c>
      <c r="I67" s="189">
        <v>-546816.42508000007</v>
      </c>
      <c r="J67" s="189">
        <v>-583012.52049999998</v>
      </c>
      <c r="K67" s="189">
        <v>-691266.23360000004</v>
      </c>
      <c r="L67" s="189">
        <v>-259693.10954</v>
      </c>
      <c r="M67" s="189">
        <v>4895830.2647700002</v>
      </c>
      <c r="N67" s="189">
        <v>65331561.646789998</v>
      </c>
      <c r="O67" s="190">
        <v>11621979.43959</v>
      </c>
      <c r="P67" s="189">
        <v>98660588.141029984</v>
      </c>
      <c r="Q67" s="1"/>
    </row>
    <row r="68" spans="2:17" ht="12" customHeight="1" x14ac:dyDescent="0.2">
      <c r="B68" s="152" t="s">
        <v>113</v>
      </c>
      <c r="C68" s="163" t="s">
        <v>114</v>
      </c>
      <c r="D68" s="65">
        <v>-636708.64561000001</v>
      </c>
      <c r="E68" s="65">
        <v>-655382.47947000002</v>
      </c>
      <c r="F68" s="65">
        <v>21293869.849990003</v>
      </c>
      <c r="G68" s="65">
        <v>-850132.95521000004</v>
      </c>
      <c r="H68" s="65">
        <v>-1317564.0083299999</v>
      </c>
      <c r="I68" s="65">
        <v>-839514.89302999992</v>
      </c>
      <c r="J68" s="65">
        <v>-588167.05735999998</v>
      </c>
      <c r="K68" s="65">
        <v>-834103.27411</v>
      </c>
      <c r="L68" s="65">
        <v>-268035.1862</v>
      </c>
      <c r="M68" s="65">
        <v>4834881.7325400002</v>
      </c>
      <c r="N68" s="65">
        <v>63935339.989969999</v>
      </c>
      <c r="O68" s="165">
        <v>11607911.155280001</v>
      </c>
      <c r="P68" s="65">
        <v>95682394.228460014</v>
      </c>
    </row>
    <row r="69" spans="2:17" ht="12" customHeight="1" x14ac:dyDescent="0.2">
      <c r="B69" s="152" t="s">
        <v>115</v>
      </c>
      <c r="C69" s="152" t="s">
        <v>116</v>
      </c>
      <c r="D69" s="27">
        <v>254227.77246000001</v>
      </c>
      <c r="E69" s="27">
        <v>216909.41090000002</v>
      </c>
      <c r="F69" s="27">
        <v>22212342.651250001</v>
      </c>
      <c r="G69" s="27">
        <v>18659.633879999998</v>
      </c>
      <c r="H69" s="27">
        <v>-223026.53154</v>
      </c>
      <c r="I69" s="27">
        <v>32929.20362</v>
      </c>
      <c r="J69" s="27">
        <v>280958.26662999997</v>
      </c>
      <c r="K69" s="27">
        <v>164712.95096000002</v>
      </c>
      <c r="L69" s="27">
        <v>381171.54443999997</v>
      </c>
      <c r="M69" s="27">
        <v>5700724.6669199998</v>
      </c>
      <c r="N69" s="27">
        <v>64579731.670989998</v>
      </c>
      <c r="O69" s="164">
        <v>12534831.050729999</v>
      </c>
      <c r="P69" s="27">
        <v>106154172.29124001</v>
      </c>
    </row>
    <row r="70" spans="2:17" ht="12" customHeight="1" x14ac:dyDescent="0.2">
      <c r="B70" s="152" t="s">
        <v>117</v>
      </c>
      <c r="C70" s="152" t="s">
        <v>118</v>
      </c>
      <c r="D70" s="27">
        <v>-22432.33324</v>
      </c>
      <c r="E70" s="27">
        <v>-3787.8055399999998</v>
      </c>
      <c r="F70" s="27">
        <v>-49968.71643</v>
      </c>
      <c r="G70" s="27">
        <v>-288.50425999999999</v>
      </c>
      <c r="H70" s="27">
        <v>-226033.39196000001</v>
      </c>
      <c r="I70" s="27">
        <v>-3940.0118199999997</v>
      </c>
      <c r="J70" s="27">
        <v>-621.23916000000008</v>
      </c>
      <c r="K70" s="27">
        <v>-130312.14023999999</v>
      </c>
      <c r="L70" s="27">
        <v>-159172.74281</v>
      </c>
      <c r="M70" s="27">
        <v>1954.29045</v>
      </c>
      <c r="N70" s="27">
        <v>224112.40380999999</v>
      </c>
      <c r="O70" s="164">
        <v>-58415.806579999997</v>
      </c>
      <c r="P70" s="27">
        <v>-428905.99778000003</v>
      </c>
    </row>
    <row r="71" spans="2:17" ht="12" customHeight="1" x14ac:dyDescent="0.2">
      <c r="B71" s="152" t="s">
        <v>295</v>
      </c>
      <c r="C71" s="238" t="s">
        <v>296</v>
      </c>
      <c r="D71" s="236" t="s">
        <v>324</v>
      </c>
      <c r="E71" s="236" t="s">
        <v>324</v>
      </c>
      <c r="F71" s="236" t="s">
        <v>324</v>
      </c>
      <c r="G71" s="236" t="s">
        <v>324</v>
      </c>
      <c r="H71" s="236" t="s">
        <v>324</v>
      </c>
      <c r="I71" s="236" t="s">
        <v>324</v>
      </c>
      <c r="J71" s="236" t="s">
        <v>324</v>
      </c>
      <c r="K71" s="236" t="s">
        <v>324</v>
      </c>
      <c r="L71" s="27">
        <v>378470.09700000001</v>
      </c>
      <c r="M71" s="27">
        <v>706.86</v>
      </c>
      <c r="N71" s="27">
        <v>0</v>
      </c>
      <c r="O71" s="164">
        <v>0</v>
      </c>
      <c r="P71" s="27">
        <v>379176.95699999999</v>
      </c>
    </row>
    <row r="72" spans="2:17" ht="12" customHeight="1" x14ac:dyDescent="0.2">
      <c r="B72" s="152" t="s">
        <v>119</v>
      </c>
      <c r="C72" s="152" t="s">
        <v>120</v>
      </c>
      <c r="D72" s="27">
        <v>-868504.08483000007</v>
      </c>
      <c r="E72" s="27">
        <v>-868504.08483000007</v>
      </c>
      <c r="F72" s="27">
        <v>-868504.08483000007</v>
      </c>
      <c r="G72" s="27">
        <v>-868504.08483000007</v>
      </c>
      <c r="H72" s="27">
        <v>-868504.08483000007</v>
      </c>
      <c r="I72" s="27">
        <v>-868504.08483000007</v>
      </c>
      <c r="J72" s="27">
        <v>-868504.08483000007</v>
      </c>
      <c r="K72" s="27">
        <v>-868504.08483000007</v>
      </c>
      <c r="L72" s="27">
        <v>-868504.08483000007</v>
      </c>
      <c r="M72" s="27">
        <v>-868504.08483000007</v>
      </c>
      <c r="N72" s="27">
        <v>-868504.08483000007</v>
      </c>
      <c r="O72" s="164">
        <v>-868504.08886999998</v>
      </c>
      <c r="P72" s="27">
        <v>-10422049.022</v>
      </c>
    </row>
    <row r="73" spans="2:17" ht="12" customHeight="1" thickBot="1" x14ac:dyDescent="0.25">
      <c r="B73" s="166" t="s">
        <v>325</v>
      </c>
      <c r="C73" s="216" t="s">
        <v>122</v>
      </c>
      <c r="D73" s="203">
        <v>19704.710099999997</v>
      </c>
      <c r="E73" s="203">
        <v>271422.92843000003</v>
      </c>
      <c r="F73" s="203">
        <v>39505.345439999997</v>
      </c>
      <c r="G73" s="203">
        <v>9028.2444399999986</v>
      </c>
      <c r="H73" s="203">
        <v>718262.08882000006</v>
      </c>
      <c r="I73" s="203">
        <v>292698.46794999996</v>
      </c>
      <c r="J73" s="203">
        <v>5154.5368600000002</v>
      </c>
      <c r="K73" s="203">
        <v>142837.04050999999</v>
      </c>
      <c r="L73" s="203">
        <v>8342.0766600000006</v>
      </c>
      <c r="M73" s="203">
        <v>60948.532229999997</v>
      </c>
      <c r="N73" s="203">
        <v>1396221.6568200001</v>
      </c>
      <c r="O73" s="204">
        <v>14068.284310000001</v>
      </c>
      <c r="P73" s="203">
        <v>2978193.9125700006</v>
      </c>
    </row>
    <row r="74" spans="2:17" ht="12" thickBot="1" x14ac:dyDescent="0.25">
      <c r="B74" s="170"/>
      <c r="C74" s="171"/>
      <c r="D74" s="202"/>
      <c r="E74" s="202"/>
      <c r="F74" s="202"/>
      <c r="G74" s="202"/>
      <c r="H74" s="202"/>
      <c r="I74" s="202"/>
      <c r="J74" s="202"/>
      <c r="K74" s="202"/>
      <c r="L74" s="202"/>
      <c r="M74" s="202"/>
      <c r="N74" s="202"/>
      <c r="O74" s="202"/>
      <c r="P74" s="202"/>
    </row>
    <row r="75" spans="2:17" s="5" customFormat="1" ht="12" thickBot="1" x14ac:dyDescent="0.25">
      <c r="B75" s="171" t="s">
        <v>48</v>
      </c>
      <c r="C75" s="171" t="s">
        <v>123</v>
      </c>
      <c r="D75" s="185">
        <v>1899434.09191</v>
      </c>
      <c r="E75" s="185">
        <v>9421056.3271399997</v>
      </c>
      <c r="F75" s="185">
        <v>7552.3755100016597</v>
      </c>
      <c r="G75" s="185">
        <v>147518.8560199998</v>
      </c>
      <c r="H75" s="185">
        <v>518781.27431000042</v>
      </c>
      <c r="I75" s="185">
        <v>104411.76232999936</v>
      </c>
      <c r="J75" s="185">
        <v>-512374.24007000017</v>
      </c>
      <c r="K75" s="185">
        <v>-8012.250799998641</v>
      </c>
      <c r="L75" s="185">
        <v>25156.948909999803</v>
      </c>
      <c r="M75" s="185">
        <v>-18385.803719999269</v>
      </c>
      <c r="N75" s="185">
        <v>120472.584689999</v>
      </c>
      <c r="O75" s="186">
        <v>-53611.300799998164</v>
      </c>
      <c r="P75" s="185">
        <v>11652000.625430005</v>
      </c>
      <c r="Q75" s="1"/>
    </row>
    <row r="76" spans="2:17" ht="12" thickBot="1" x14ac:dyDescent="0.25">
      <c r="B76" s="170"/>
      <c r="C76" s="170"/>
      <c r="D76" s="202"/>
      <c r="E76" s="202"/>
      <c r="F76" s="202"/>
      <c r="G76" s="202"/>
      <c r="H76" s="202"/>
      <c r="I76" s="202"/>
      <c r="J76" s="202"/>
      <c r="K76" s="202"/>
      <c r="L76" s="202"/>
      <c r="M76" s="202"/>
      <c r="N76" s="202"/>
      <c r="O76" s="202"/>
      <c r="P76" s="202"/>
    </row>
    <row r="77" spans="2:17" s="5" customFormat="1" x14ac:dyDescent="0.2">
      <c r="B77" s="174" t="s">
        <v>50</v>
      </c>
      <c r="C77" s="174" t="s">
        <v>124</v>
      </c>
      <c r="D77" s="189">
        <v>26857.532890000002</v>
      </c>
      <c r="E77" s="189">
        <v>536730.853</v>
      </c>
      <c r="F77" s="189">
        <v>413300.28499999997</v>
      </c>
      <c r="G77" s="189">
        <v>544370.14099999995</v>
      </c>
      <c r="H77" s="189">
        <v>409449.11018000002</v>
      </c>
      <c r="I77" s="189">
        <v>454369.50199999998</v>
      </c>
      <c r="J77" s="189">
        <v>544961.51399999997</v>
      </c>
      <c r="K77" s="189">
        <v>513227.72907999996</v>
      </c>
      <c r="L77" s="189">
        <v>537931.85416999995</v>
      </c>
      <c r="M77" s="189">
        <v>466224.07299999997</v>
      </c>
      <c r="N77" s="189">
        <v>534492.18420999998</v>
      </c>
      <c r="O77" s="190">
        <v>1188371.9530999998</v>
      </c>
      <c r="P77" s="189">
        <v>6170286.7316299994</v>
      </c>
      <c r="Q77" s="1"/>
    </row>
    <row r="78" spans="2:17" x14ac:dyDescent="0.2">
      <c r="B78" s="153"/>
      <c r="C78" s="152" t="s">
        <v>125</v>
      </c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164"/>
      <c r="P78" s="27"/>
    </row>
    <row r="79" spans="2:17" x14ac:dyDescent="0.2">
      <c r="B79" s="153"/>
      <c r="C79" s="152" t="s">
        <v>126</v>
      </c>
      <c r="D79" s="27">
        <v>-24.179929999999999</v>
      </c>
      <c r="E79" s="27">
        <v>130746.40300000001</v>
      </c>
      <c r="F79" s="27">
        <v>44701.748</v>
      </c>
      <c r="G79" s="27">
        <v>52267.101000000002</v>
      </c>
      <c r="H79" s="27">
        <v>50819.905679999996</v>
      </c>
      <c r="I79" s="27">
        <v>49384.472000000002</v>
      </c>
      <c r="J79" s="27">
        <v>65607.237999999998</v>
      </c>
      <c r="K79" s="27">
        <v>63495.055999999997</v>
      </c>
      <c r="L79" s="27">
        <v>42041.702960000002</v>
      </c>
      <c r="M79" s="27">
        <v>49290.256999999998</v>
      </c>
      <c r="N79" s="27">
        <v>53867.353869999999</v>
      </c>
      <c r="O79" s="164">
        <v>136251.73775</v>
      </c>
      <c r="P79" s="27">
        <v>738448.79532999999</v>
      </c>
    </row>
    <row r="80" spans="2:17" ht="12" customHeight="1" thickBot="1" x14ac:dyDescent="0.25">
      <c r="B80" s="169"/>
      <c r="C80" s="166" t="s">
        <v>127</v>
      </c>
      <c r="D80" s="167">
        <v>26881.712820000001</v>
      </c>
      <c r="E80" s="167">
        <v>405984.45</v>
      </c>
      <c r="F80" s="167">
        <v>368598.53700000001</v>
      </c>
      <c r="G80" s="167">
        <v>492103.04</v>
      </c>
      <c r="H80" s="167">
        <v>358629.20449999999</v>
      </c>
      <c r="I80" s="167">
        <v>404985.03</v>
      </c>
      <c r="J80" s="167">
        <v>479354.27600000001</v>
      </c>
      <c r="K80" s="167">
        <v>449732.67307999998</v>
      </c>
      <c r="L80" s="167">
        <v>495890.15120999998</v>
      </c>
      <c r="M80" s="167">
        <v>416933.81599999999</v>
      </c>
      <c r="N80" s="167">
        <v>480624.83033999999</v>
      </c>
      <c r="O80" s="168">
        <v>1052120.21535</v>
      </c>
      <c r="P80" s="167">
        <v>5431837.9363000002</v>
      </c>
    </row>
    <row r="81" spans="2:17" ht="12" thickBot="1" x14ac:dyDescent="0.25">
      <c r="B81" s="170"/>
      <c r="C81" s="170"/>
      <c r="D81" s="202"/>
      <c r="E81" s="202"/>
      <c r="F81" s="202"/>
      <c r="G81" s="202"/>
      <c r="H81" s="202"/>
      <c r="I81" s="202"/>
      <c r="J81" s="202"/>
      <c r="K81" s="202"/>
      <c r="L81" s="202"/>
      <c r="M81" s="202"/>
      <c r="N81" s="202"/>
      <c r="O81" s="202"/>
      <c r="P81" s="202"/>
    </row>
    <row r="82" spans="2:17" s="5" customFormat="1" x14ac:dyDescent="0.2">
      <c r="B82" s="174" t="s">
        <v>52</v>
      </c>
      <c r="C82" s="174" t="s">
        <v>128</v>
      </c>
      <c r="D82" s="189">
        <v>15671.208550000001</v>
      </c>
      <c r="E82" s="189">
        <v>23664.006879999997</v>
      </c>
      <c r="F82" s="189">
        <v>26729.290820000002</v>
      </c>
      <c r="G82" s="189">
        <v>18742.18175</v>
      </c>
      <c r="H82" s="189">
        <v>-6084.1549999999997</v>
      </c>
      <c r="I82" s="189">
        <v>27558.431929999999</v>
      </c>
      <c r="J82" s="189">
        <v>29186.64387</v>
      </c>
      <c r="K82" s="189">
        <v>27766.48832</v>
      </c>
      <c r="L82" s="189">
        <v>41265.032149999999</v>
      </c>
      <c r="M82" s="189">
        <v>26663.03239</v>
      </c>
      <c r="N82" s="189">
        <v>98520.325110000005</v>
      </c>
      <c r="O82" s="190">
        <v>41816.337160000003</v>
      </c>
      <c r="P82" s="189">
        <v>371498.82393000007</v>
      </c>
      <c r="Q82" s="1"/>
    </row>
    <row r="83" spans="2:17" ht="12" customHeight="1" thickBot="1" x14ac:dyDescent="0.25">
      <c r="B83" s="166" t="s">
        <v>129</v>
      </c>
      <c r="C83" s="166" t="s">
        <v>130</v>
      </c>
      <c r="D83" s="203">
        <v>15671.208550000001</v>
      </c>
      <c r="E83" s="203">
        <v>23664.006879999997</v>
      </c>
      <c r="F83" s="203">
        <v>26729.290820000002</v>
      </c>
      <c r="G83" s="203">
        <v>18742.18175</v>
      </c>
      <c r="H83" s="203">
        <v>-6084.1549999999997</v>
      </c>
      <c r="I83" s="203">
        <v>27558.431929999999</v>
      </c>
      <c r="J83" s="203">
        <v>29186.64387</v>
      </c>
      <c r="K83" s="203">
        <v>27766.48832</v>
      </c>
      <c r="L83" s="203">
        <v>41265.032149999999</v>
      </c>
      <c r="M83" s="203">
        <v>26663.03239</v>
      </c>
      <c r="N83" s="203">
        <v>98520.325110000005</v>
      </c>
      <c r="O83" s="204">
        <v>41816.337160000003</v>
      </c>
      <c r="P83" s="203">
        <v>371498.82393000007</v>
      </c>
    </row>
    <row r="84" spans="2:17" ht="12" thickBot="1" x14ac:dyDescent="0.25">
      <c r="B84" s="166"/>
      <c r="C84" s="170"/>
      <c r="D84" s="202"/>
      <c r="E84" s="202"/>
      <c r="F84" s="202"/>
      <c r="G84" s="202"/>
      <c r="H84" s="202"/>
      <c r="I84" s="202"/>
      <c r="J84" s="202"/>
      <c r="K84" s="202"/>
      <c r="L84" s="202"/>
      <c r="M84" s="202"/>
      <c r="N84" s="202"/>
      <c r="O84" s="202"/>
      <c r="P84" s="202"/>
    </row>
    <row r="85" spans="2:17" s="5" customFormat="1" x14ac:dyDescent="0.2">
      <c r="B85" s="174" t="s">
        <v>55</v>
      </c>
      <c r="C85" s="174" t="s">
        <v>131</v>
      </c>
      <c r="D85" s="189">
        <v>5566794.4148000004</v>
      </c>
      <c r="E85" s="189">
        <v>36507952.814689994</v>
      </c>
      <c r="F85" s="189">
        <v>15163982.305610001</v>
      </c>
      <c r="G85" s="189">
        <v>16699671.741939999</v>
      </c>
      <c r="H85" s="189">
        <v>26402121.47112</v>
      </c>
      <c r="I85" s="189">
        <v>16340363.09997</v>
      </c>
      <c r="J85" s="189">
        <v>7331764.9274700005</v>
      </c>
      <c r="K85" s="189">
        <v>45440219.157710001</v>
      </c>
      <c r="L85" s="189">
        <v>16401835.340900002</v>
      </c>
      <c r="M85" s="189">
        <v>17847745.358679999</v>
      </c>
      <c r="N85" s="189">
        <v>26135846.799349997</v>
      </c>
      <c r="O85" s="190">
        <v>30230831.176299997</v>
      </c>
      <c r="P85" s="189">
        <v>260069128.60854</v>
      </c>
      <c r="Q85" s="1"/>
    </row>
    <row r="86" spans="2:17" x14ac:dyDescent="0.2">
      <c r="B86" s="152" t="s">
        <v>132</v>
      </c>
      <c r="C86" s="152" t="s">
        <v>56</v>
      </c>
      <c r="D86" s="27">
        <v>5447003.5798900006</v>
      </c>
      <c r="E86" s="27">
        <v>36613296.045229994</v>
      </c>
      <c r="F86" s="27">
        <v>15820559.56694</v>
      </c>
      <c r="G86" s="27">
        <v>16741890.005969999</v>
      </c>
      <c r="H86" s="27">
        <v>26550209.236959998</v>
      </c>
      <c r="I86" s="27">
        <v>16550474.47866</v>
      </c>
      <c r="J86" s="27">
        <v>7386077.9155400004</v>
      </c>
      <c r="K86" s="27">
        <v>45743012.723959997</v>
      </c>
      <c r="L86" s="27">
        <v>17309645.783380002</v>
      </c>
      <c r="M86" s="27">
        <v>17942498.449499998</v>
      </c>
      <c r="N86" s="27">
        <v>26571843.31168</v>
      </c>
      <c r="O86" s="164">
        <v>30710636.085639998</v>
      </c>
      <c r="P86" s="27">
        <v>263387147.18334997</v>
      </c>
    </row>
    <row r="87" spans="2:17" ht="12" customHeight="1" x14ac:dyDescent="0.2">
      <c r="B87" s="152"/>
      <c r="C87" s="155" t="s">
        <v>133</v>
      </c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164"/>
      <c r="P87" s="27"/>
      <c r="Q87" s="199"/>
    </row>
    <row r="88" spans="2:17" ht="12" customHeight="1" x14ac:dyDescent="0.2">
      <c r="B88" s="152"/>
      <c r="C88" s="197" t="s">
        <v>134</v>
      </c>
      <c r="D88" s="27">
        <v>190410.47447000002</v>
      </c>
      <c r="E88" s="27">
        <v>12440290.405999999</v>
      </c>
      <c r="F88" s="27">
        <v>11416676.892000001</v>
      </c>
      <c r="G88" s="27">
        <v>13165222.693</v>
      </c>
      <c r="H88" s="27">
        <v>13893038.223999999</v>
      </c>
      <c r="I88" s="27">
        <v>14197668.880000001</v>
      </c>
      <c r="J88" s="27">
        <v>2878247.0839999998</v>
      </c>
      <c r="K88" s="27">
        <v>23122642.022999998</v>
      </c>
      <c r="L88" s="27">
        <v>13661194.981000001</v>
      </c>
      <c r="M88" s="27">
        <v>13467774.801000001</v>
      </c>
      <c r="N88" s="27">
        <v>13696473.546</v>
      </c>
      <c r="O88" s="164">
        <v>26677169.501949999</v>
      </c>
      <c r="P88" s="27">
        <v>158806809.50642002</v>
      </c>
      <c r="Q88" s="200"/>
    </row>
    <row r="89" spans="2:17" ht="12" customHeight="1" x14ac:dyDescent="0.2">
      <c r="B89" s="152"/>
      <c r="C89" s="197" t="s">
        <v>135</v>
      </c>
      <c r="D89" s="27">
        <v>3328612.423</v>
      </c>
      <c r="E89" s="27">
        <v>14459139.317</v>
      </c>
      <c r="F89" s="27">
        <v>2391568.94</v>
      </c>
      <c r="G89" s="27">
        <v>2193590.1889999998</v>
      </c>
      <c r="H89" s="27">
        <v>12469941.42</v>
      </c>
      <c r="I89" s="27">
        <v>2296395.2259999998</v>
      </c>
      <c r="J89" s="27">
        <v>2345210.7650000001</v>
      </c>
      <c r="K89" s="27">
        <v>13496344.57</v>
      </c>
      <c r="L89" s="27">
        <v>2201006.469</v>
      </c>
      <c r="M89" s="27">
        <v>3120647.0580000002</v>
      </c>
      <c r="N89" s="27">
        <v>12558098.925000001</v>
      </c>
      <c r="O89" s="164">
        <v>2356676.3624800001</v>
      </c>
      <c r="P89" s="27">
        <v>73217231.664480001</v>
      </c>
    </row>
    <row r="90" spans="2:17" ht="12" customHeight="1" x14ac:dyDescent="0.2">
      <c r="B90" s="152"/>
      <c r="C90" s="197" t="s">
        <v>136</v>
      </c>
      <c r="D90" s="27">
        <v>1984881.825</v>
      </c>
      <c r="E90" s="27">
        <v>9860529.6209999993</v>
      </c>
      <c r="F90" s="27">
        <v>2212369.9079999998</v>
      </c>
      <c r="G90" s="27">
        <v>17840.07</v>
      </c>
      <c r="H90" s="27">
        <v>71242.722999999998</v>
      </c>
      <c r="I90" s="27">
        <v>217762.89799999999</v>
      </c>
      <c r="J90" s="27">
        <v>1219698.1880000001</v>
      </c>
      <c r="K90" s="27">
        <v>8839454.7699999996</v>
      </c>
      <c r="L90" s="27">
        <v>1574473.5919999999</v>
      </c>
      <c r="M90" s="27">
        <v>128121.738</v>
      </c>
      <c r="N90" s="27">
        <v>53265.300999999999</v>
      </c>
      <c r="O90" s="164">
        <v>186388.97592000003</v>
      </c>
      <c r="P90" s="27">
        <v>26366029.609919999</v>
      </c>
    </row>
    <row r="91" spans="2:17" ht="12" customHeight="1" x14ac:dyDescent="0.2">
      <c r="B91" s="152"/>
      <c r="C91" s="197" t="s">
        <v>137</v>
      </c>
      <c r="D91" s="27">
        <v>-93.112880000000004</v>
      </c>
      <c r="E91" s="27">
        <v>38933.850279999999</v>
      </c>
      <c r="F91" s="27">
        <v>37755.908360000001</v>
      </c>
      <c r="G91" s="27">
        <v>769645.72855999996</v>
      </c>
      <c r="H91" s="27">
        <v>360894.17986999999</v>
      </c>
      <c r="I91" s="27">
        <v>40900.594680000002</v>
      </c>
      <c r="J91" s="27">
        <v>769502.23534000001</v>
      </c>
      <c r="K91" s="27">
        <v>438712.46438000002</v>
      </c>
      <c r="L91" s="27">
        <v>43843.924479999994</v>
      </c>
      <c r="M91" s="27">
        <v>815577.45516000001</v>
      </c>
      <c r="N91" s="27">
        <v>405551.6986</v>
      </c>
      <c r="O91" s="164">
        <v>1442630.1048699999</v>
      </c>
      <c r="P91" s="27">
        <v>5163855.0317000002</v>
      </c>
    </row>
    <row r="92" spans="2:17" ht="12" customHeight="1" x14ac:dyDescent="0.2">
      <c r="B92" s="152"/>
      <c r="C92" s="197" t="s">
        <v>138</v>
      </c>
      <c r="D92" s="27">
        <v>-56808.029700000006</v>
      </c>
      <c r="E92" s="27">
        <v>-185597.14905000001</v>
      </c>
      <c r="F92" s="27">
        <v>-237812.08142</v>
      </c>
      <c r="G92" s="27">
        <v>595591.32540999993</v>
      </c>
      <c r="H92" s="27">
        <v>-244907.30991000001</v>
      </c>
      <c r="I92" s="27">
        <v>-202253.12002</v>
      </c>
      <c r="J92" s="27">
        <v>173419.64319999999</v>
      </c>
      <c r="K92" s="27">
        <v>-154141.10342</v>
      </c>
      <c r="L92" s="27">
        <v>-170873.18309999999</v>
      </c>
      <c r="M92" s="27">
        <v>410377.39734000002</v>
      </c>
      <c r="N92" s="27">
        <v>-141546.15892000002</v>
      </c>
      <c r="O92" s="164">
        <v>47771.140420000003</v>
      </c>
      <c r="P92" s="27">
        <v>-166778.62917000009</v>
      </c>
    </row>
    <row r="93" spans="2:17" ht="12" thickBot="1" x14ac:dyDescent="0.25">
      <c r="B93" s="166" t="s">
        <v>139</v>
      </c>
      <c r="C93" s="216" t="s">
        <v>140</v>
      </c>
      <c r="D93" s="203">
        <v>119790.83490999999</v>
      </c>
      <c r="E93" s="203">
        <v>-105343.23054</v>
      </c>
      <c r="F93" s="203">
        <v>-656577.26133000001</v>
      </c>
      <c r="G93" s="203">
        <v>-42218.264029999998</v>
      </c>
      <c r="H93" s="203">
        <v>-148087.76584000001</v>
      </c>
      <c r="I93" s="203">
        <v>-210111.37868999998</v>
      </c>
      <c r="J93" s="203">
        <v>-54312.988069999999</v>
      </c>
      <c r="K93" s="203">
        <v>-302793.56624999997</v>
      </c>
      <c r="L93" s="203">
        <v>-907810.44247999997</v>
      </c>
      <c r="M93" s="203">
        <v>-94753.090819999998</v>
      </c>
      <c r="N93" s="203">
        <v>-435996.51233</v>
      </c>
      <c r="O93" s="204">
        <v>-479804.90933999995</v>
      </c>
      <c r="P93" s="203">
        <v>-3318018.5748099992</v>
      </c>
    </row>
    <row r="94" spans="2:17" ht="12" thickBot="1" x14ac:dyDescent="0.25">
      <c r="B94" s="170"/>
      <c r="C94" s="170"/>
      <c r="D94" s="205"/>
      <c r="E94" s="205"/>
      <c r="F94" s="205"/>
      <c r="G94" s="205"/>
      <c r="H94" s="205"/>
      <c r="I94" s="205"/>
      <c r="J94" s="205"/>
      <c r="K94" s="205"/>
      <c r="L94" s="205"/>
      <c r="M94" s="205"/>
      <c r="N94" s="205"/>
      <c r="O94" s="205"/>
      <c r="P94" s="205"/>
    </row>
    <row r="95" spans="2:17" s="5" customFormat="1" x14ac:dyDescent="0.2">
      <c r="B95" s="174" t="s">
        <v>57</v>
      </c>
      <c r="C95" s="174" t="s">
        <v>141</v>
      </c>
      <c r="D95" s="189">
        <v>-279009.41345999995</v>
      </c>
      <c r="E95" s="189">
        <v>1942169.2313599999</v>
      </c>
      <c r="F95" s="189">
        <v>1331950.1094000002</v>
      </c>
      <c r="G95" s="189">
        <v>2002639.7863399999</v>
      </c>
      <c r="H95" s="189">
        <v>1474980.94258</v>
      </c>
      <c r="I95" s="189">
        <v>2001687.1053699998</v>
      </c>
      <c r="J95" s="189">
        <v>1644748.1650799999</v>
      </c>
      <c r="K95" s="189">
        <v>1254422.4166400002</v>
      </c>
      <c r="L95" s="189">
        <v>2598433.0688800002</v>
      </c>
      <c r="M95" s="189">
        <v>2478334.0149000003</v>
      </c>
      <c r="N95" s="189">
        <v>2495055.7602399997</v>
      </c>
      <c r="O95" s="190">
        <v>5395744.5245899996</v>
      </c>
      <c r="P95" s="189">
        <v>24341155.711920001</v>
      </c>
      <c r="Q95" s="1"/>
    </row>
    <row r="96" spans="2:17" ht="12" customHeight="1" x14ac:dyDescent="0.2">
      <c r="B96" s="152" t="s">
        <v>142</v>
      </c>
      <c r="C96" s="163" t="s">
        <v>143</v>
      </c>
      <c r="D96" s="65">
        <v>-225120.55677000002</v>
      </c>
      <c r="E96" s="65">
        <v>766985.52215999993</v>
      </c>
      <c r="F96" s="65">
        <v>-9661.4018000000015</v>
      </c>
      <c r="G96" s="65">
        <v>435996.12825000001</v>
      </c>
      <c r="H96" s="65">
        <v>115339.86631999999</v>
      </c>
      <c r="I96" s="65">
        <v>408533.01919000002</v>
      </c>
      <c r="J96" s="65">
        <v>126248.01645000001</v>
      </c>
      <c r="K96" s="65">
        <v>130963.50186</v>
      </c>
      <c r="L96" s="65">
        <v>933790.62566000002</v>
      </c>
      <c r="M96" s="65">
        <v>995858.94840999995</v>
      </c>
      <c r="N96" s="65">
        <v>1192837.55498</v>
      </c>
      <c r="O96" s="165">
        <v>2497384.0226599998</v>
      </c>
      <c r="P96" s="65">
        <v>7369155.2473700009</v>
      </c>
    </row>
    <row r="97" spans="2:17" ht="12" customHeight="1" x14ac:dyDescent="0.2">
      <c r="B97" s="152" t="s">
        <v>144</v>
      </c>
      <c r="C97" s="152" t="s">
        <v>145</v>
      </c>
      <c r="D97" s="27">
        <v>-285.72427000000005</v>
      </c>
      <c r="E97" s="27">
        <v>223485.18900000001</v>
      </c>
      <c r="F97" s="27">
        <v>190070.76152</v>
      </c>
      <c r="G97" s="27">
        <v>191401.05152000001</v>
      </c>
      <c r="H97" s="27">
        <v>133820.94179000001</v>
      </c>
      <c r="I97" s="27">
        <v>120893.06603</v>
      </c>
      <c r="J97" s="27">
        <v>97037.228650000005</v>
      </c>
      <c r="K97" s="27">
        <v>102311.02966</v>
      </c>
      <c r="L97" s="27">
        <v>92871.780050000001</v>
      </c>
      <c r="M97" s="27">
        <v>95382.99212000001</v>
      </c>
      <c r="N97" s="27">
        <v>153860.91161000001</v>
      </c>
      <c r="O97" s="164">
        <v>387385.21786000003</v>
      </c>
      <c r="P97" s="27">
        <v>1788234.4455400002</v>
      </c>
    </row>
    <row r="98" spans="2:17" ht="12" customHeight="1" x14ac:dyDescent="0.2">
      <c r="B98" s="152" t="s">
        <v>146</v>
      </c>
      <c r="C98" s="152" t="s">
        <v>147</v>
      </c>
      <c r="D98" s="27">
        <v>-208731.16513000001</v>
      </c>
      <c r="E98" s="27">
        <v>415652.49437000003</v>
      </c>
      <c r="F98" s="27">
        <v>-200277.77016999997</v>
      </c>
      <c r="G98" s="27">
        <v>-87431.238370000006</v>
      </c>
      <c r="H98" s="27">
        <v>-127815.56097000001</v>
      </c>
      <c r="I98" s="27">
        <v>-54192.250169999999</v>
      </c>
      <c r="J98" s="27">
        <v>-59130.071960000001</v>
      </c>
      <c r="K98" s="27">
        <v>-143590.15039</v>
      </c>
      <c r="L98" s="27">
        <v>846833.22432000004</v>
      </c>
      <c r="M98" s="27">
        <v>837771.12536000006</v>
      </c>
      <c r="N98" s="27">
        <v>594977.17388999998</v>
      </c>
      <c r="O98" s="164">
        <v>1872111.1241299999</v>
      </c>
      <c r="P98" s="27">
        <v>3686176.9349100003</v>
      </c>
    </row>
    <row r="99" spans="2:17" ht="12" customHeight="1" x14ac:dyDescent="0.2">
      <c r="B99" s="152" t="s">
        <v>148</v>
      </c>
      <c r="C99" s="198" t="s">
        <v>149</v>
      </c>
      <c r="D99" s="236" t="s">
        <v>324</v>
      </c>
      <c r="E99" s="236" t="s">
        <v>324</v>
      </c>
      <c r="F99" s="236" t="s">
        <v>324</v>
      </c>
      <c r="G99" s="236" t="s">
        <v>324</v>
      </c>
      <c r="H99" s="236" t="s">
        <v>324</v>
      </c>
      <c r="I99" s="27">
        <v>123418.268</v>
      </c>
      <c r="J99" s="27">
        <v>0</v>
      </c>
      <c r="K99" s="27">
        <v>-7626.0829999999996</v>
      </c>
      <c r="L99" s="27">
        <v>-4060.2930000000001</v>
      </c>
      <c r="M99" s="27">
        <v>12497.879000000001</v>
      </c>
      <c r="N99" s="27">
        <v>991.95699999999999</v>
      </c>
      <c r="O99" s="164">
        <v>313.11200000000002</v>
      </c>
      <c r="P99" s="27">
        <v>125534.83999999998</v>
      </c>
    </row>
    <row r="100" spans="2:17" ht="12" customHeight="1" x14ac:dyDescent="0.2">
      <c r="B100" s="152" t="s">
        <v>150</v>
      </c>
      <c r="C100" s="163" t="s">
        <v>151</v>
      </c>
      <c r="D100" s="65">
        <v>-16103.667369999999</v>
      </c>
      <c r="E100" s="65">
        <v>127847.83879000001</v>
      </c>
      <c r="F100" s="65">
        <v>545.60685000000001</v>
      </c>
      <c r="G100" s="65">
        <v>332026.31510000001</v>
      </c>
      <c r="H100" s="65">
        <v>109334.4855</v>
      </c>
      <c r="I100" s="65">
        <v>218413.93533000001</v>
      </c>
      <c r="J100" s="65">
        <v>88340.859760000007</v>
      </c>
      <c r="K100" s="65">
        <v>179868.70559</v>
      </c>
      <c r="L100" s="65">
        <v>-1854.0857100000001</v>
      </c>
      <c r="M100" s="65">
        <v>50206.951930000003</v>
      </c>
      <c r="N100" s="65">
        <v>443007.51247999998</v>
      </c>
      <c r="O100" s="165">
        <v>237574.56867000001</v>
      </c>
      <c r="P100" s="65">
        <v>1769209.0269200001</v>
      </c>
    </row>
    <row r="101" spans="2:17" ht="12" customHeight="1" x14ac:dyDescent="0.2">
      <c r="B101" s="152" t="s">
        <v>152</v>
      </c>
      <c r="C101" s="163" t="s">
        <v>153</v>
      </c>
      <c r="D101" s="65">
        <v>-53269.524969999999</v>
      </c>
      <c r="E101" s="65">
        <v>607306.36819999991</v>
      </c>
      <c r="F101" s="65">
        <v>777833.35720000009</v>
      </c>
      <c r="G101" s="65">
        <v>939348.82100999996</v>
      </c>
      <c r="H101" s="65">
        <v>738661.42972999997</v>
      </c>
      <c r="I101" s="65">
        <v>892626.01501999993</v>
      </c>
      <c r="J101" s="65">
        <v>845804.85482000001</v>
      </c>
      <c r="K101" s="65">
        <v>522368.19277999998</v>
      </c>
      <c r="L101" s="65">
        <v>971458.03398000007</v>
      </c>
      <c r="M101" s="65">
        <v>852748.38349000004</v>
      </c>
      <c r="N101" s="65">
        <v>683436.86801999994</v>
      </c>
      <c r="O101" s="165">
        <v>1673788.2665300001</v>
      </c>
      <c r="P101" s="65">
        <v>9452111.0658099987</v>
      </c>
    </row>
    <row r="102" spans="2:17" ht="12" customHeight="1" thickBot="1" x14ac:dyDescent="0.25">
      <c r="B102" s="166" t="s">
        <v>154</v>
      </c>
      <c r="C102" s="166" t="s">
        <v>155</v>
      </c>
      <c r="D102" s="203">
        <v>-619.33172000000002</v>
      </c>
      <c r="E102" s="203">
        <v>567877.34100000001</v>
      </c>
      <c r="F102" s="203">
        <v>563778.15399999998</v>
      </c>
      <c r="G102" s="203">
        <v>627294.83708000008</v>
      </c>
      <c r="H102" s="203">
        <v>620979.64653000003</v>
      </c>
      <c r="I102" s="203">
        <v>700528.07115999993</v>
      </c>
      <c r="J102" s="203">
        <v>672695.29380999994</v>
      </c>
      <c r="K102" s="203">
        <v>601090.72199999995</v>
      </c>
      <c r="L102" s="203">
        <v>693184.40924000007</v>
      </c>
      <c r="M102" s="203">
        <v>629726.68299999996</v>
      </c>
      <c r="N102" s="203">
        <v>618781.33724000002</v>
      </c>
      <c r="O102" s="204">
        <v>1224572.2354000001</v>
      </c>
      <c r="P102" s="203">
        <v>7519889.398740001</v>
      </c>
    </row>
    <row r="103" spans="2:17" ht="12" thickBot="1" x14ac:dyDescent="0.25">
      <c r="B103" s="170"/>
      <c r="C103" s="170"/>
      <c r="D103" s="202"/>
      <c r="E103" s="202"/>
      <c r="F103" s="202"/>
      <c r="G103" s="202"/>
      <c r="H103" s="202"/>
      <c r="I103" s="202"/>
      <c r="J103" s="202"/>
      <c r="K103" s="202"/>
      <c r="L103" s="202"/>
      <c r="M103" s="202"/>
      <c r="N103" s="202"/>
      <c r="O103" s="202"/>
      <c r="P103" s="202"/>
    </row>
    <row r="104" spans="2:17" s="5" customFormat="1" x14ac:dyDescent="0.2">
      <c r="B104" s="174" t="s">
        <v>59</v>
      </c>
      <c r="C104" s="174" t="s">
        <v>156</v>
      </c>
      <c r="D104" s="189">
        <v>891985.06975999998</v>
      </c>
      <c r="E104" s="189">
        <v>1985986.03253</v>
      </c>
      <c r="F104" s="189">
        <v>1884878.8114400001</v>
      </c>
      <c r="G104" s="189">
        <v>2156560.2153099999</v>
      </c>
      <c r="H104" s="189">
        <v>1933821.5830399999</v>
      </c>
      <c r="I104" s="189">
        <v>1982373.8551700001</v>
      </c>
      <c r="J104" s="189">
        <v>2138184.8705599997</v>
      </c>
      <c r="K104" s="189">
        <v>1611744.23398</v>
      </c>
      <c r="L104" s="189">
        <v>1986403.42591</v>
      </c>
      <c r="M104" s="189">
        <v>1786680.5935999998</v>
      </c>
      <c r="N104" s="189">
        <v>1810619.64432</v>
      </c>
      <c r="O104" s="190">
        <v>2857633.2853699997</v>
      </c>
      <c r="P104" s="189">
        <v>23026871.620990001</v>
      </c>
      <c r="Q104" s="1"/>
    </row>
    <row r="105" spans="2:17" ht="12" customHeight="1" x14ac:dyDescent="0.2">
      <c r="B105" s="152" t="s">
        <v>157</v>
      </c>
      <c r="C105" s="152" t="s">
        <v>158</v>
      </c>
      <c r="D105" s="27">
        <v>856948.64452999993</v>
      </c>
      <c r="E105" s="27">
        <v>846413.65064999997</v>
      </c>
      <c r="F105" s="27">
        <v>963529.09883999999</v>
      </c>
      <c r="G105" s="27">
        <v>881351.90402000002</v>
      </c>
      <c r="H105" s="27">
        <v>893938.68325999996</v>
      </c>
      <c r="I105" s="27">
        <v>891176.64548000006</v>
      </c>
      <c r="J105" s="27">
        <v>828332.07645000005</v>
      </c>
      <c r="K105" s="27">
        <v>827791.97577999998</v>
      </c>
      <c r="L105" s="27">
        <v>916792.06179999991</v>
      </c>
      <c r="M105" s="27">
        <v>805095.3823099999</v>
      </c>
      <c r="N105" s="27">
        <v>832274.79798999999</v>
      </c>
      <c r="O105" s="164">
        <v>859611.00638000004</v>
      </c>
      <c r="P105" s="27">
        <v>10403255.92749</v>
      </c>
    </row>
    <row r="106" spans="2:17" ht="12" customHeight="1" x14ac:dyDescent="0.2">
      <c r="B106" s="152" t="s">
        <v>159</v>
      </c>
      <c r="C106" s="163" t="s">
        <v>160</v>
      </c>
      <c r="D106" s="65">
        <v>1837.617</v>
      </c>
      <c r="E106" s="65">
        <v>-6431.5957699999999</v>
      </c>
      <c r="F106" s="65">
        <v>-10825.426390000001</v>
      </c>
      <c r="G106" s="65">
        <v>-4112.9636399999999</v>
      </c>
      <c r="H106" s="65">
        <v>-41213.906020000002</v>
      </c>
      <c r="I106" s="65">
        <v>-18973.995760000002</v>
      </c>
      <c r="J106" s="65">
        <v>-3476.4707799999996</v>
      </c>
      <c r="K106" s="65">
        <v>-14771.35909</v>
      </c>
      <c r="L106" s="65">
        <v>22717.767510000001</v>
      </c>
      <c r="M106" s="65">
        <v>-4218.1504500000001</v>
      </c>
      <c r="N106" s="65">
        <v>19929.935940000003</v>
      </c>
      <c r="O106" s="165">
        <v>3119.4703599999975</v>
      </c>
      <c r="P106" s="65">
        <v>-56419.077090000006</v>
      </c>
    </row>
    <row r="107" spans="2:17" ht="12" customHeight="1" x14ac:dyDescent="0.2">
      <c r="B107" s="152" t="s">
        <v>161</v>
      </c>
      <c r="C107" s="152" t="s">
        <v>162</v>
      </c>
      <c r="D107" s="27">
        <v>-35375.881999999998</v>
      </c>
      <c r="E107" s="27">
        <v>877699.26800000004</v>
      </c>
      <c r="F107" s="27">
        <v>780975.18361000007</v>
      </c>
      <c r="G107" s="27">
        <v>1117082.9750000001</v>
      </c>
      <c r="H107" s="27">
        <v>882741.57334</v>
      </c>
      <c r="I107" s="27">
        <v>970798.75100000005</v>
      </c>
      <c r="J107" s="27">
        <v>1172904.4263599999</v>
      </c>
      <c r="K107" s="27">
        <v>648346.30099999998</v>
      </c>
      <c r="L107" s="27">
        <v>891450.22479999997</v>
      </c>
      <c r="M107" s="27">
        <v>855048.34</v>
      </c>
      <c r="N107" s="27">
        <v>808975.58465999993</v>
      </c>
      <c r="O107" s="164">
        <v>1767867.0160000001</v>
      </c>
      <c r="P107" s="27">
        <v>10738513.761770001</v>
      </c>
    </row>
    <row r="108" spans="2:17" ht="12" customHeight="1" x14ac:dyDescent="0.2">
      <c r="B108" s="152" t="s">
        <v>163</v>
      </c>
      <c r="C108" s="163" t="s">
        <v>164</v>
      </c>
      <c r="D108" s="65">
        <v>21882.367399999999</v>
      </c>
      <c r="E108" s="65">
        <v>-47574.316509999997</v>
      </c>
      <c r="F108" s="65">
        <v>-794.05802000000006</v>
      </c>
      <c r="G108" s="65">
        <v>-1070.67353</v>
      </c>
      <c r="H108" s="65">
        <v>51370.214509999998</v>
      </c>
      <c r="I108" s="65">
        <v>-135.255</v>
      </c>
      <c r="J108" s="65">
        <v>661.63775999999996</v>
      </c>
      <c r="K108" s="65">
        <v>-7816.8290299999999</v>
      </c>
      <c r="L108" s="65">
        <v>-8882.8127100000002</v>
      </c>
      <c r="M108" s="65">
        <v>-1565.528</v>
      </c>
      <c r="N108" s="65">
        <v>-30111.486410000001</v>
      </c>
      <c r="O108" s="165">
        <v>916.70389999999998</v>
      </c>
      <c r="P108" s="65">
        <v>-23120.035640000002</v>
      </c>
    </row>
    <row r="109" spans="2:17" ht="12" customHeight="1" x14ac:dyDescent="0.2">
      <c r="B109" s="152" t="s">
        <v>165</v>
      </c>
      <c r="C109" s="163" t="s">
        <v>166</v>
      </c>
      <c r="D109" s="65">
        <v>-18.91</v>
      </c>
      <c r="E109" s="65">
        <v>291596.58600000001</v>
      </c>
      <c r="F109" s="65">
        <v>81766.111999999994</v>
      </c>
      <c r="G109" s="65">
        <v>112675.535</v>
      </c>
      <c r="H109" s="65">
        <v>107358.361</v>
      </c>
      <c r="I109" s="65">
        <v>91934.206000000006</v>
      </c>
      <c r="J109" s="65">
        <v>115057.352</v>
      </c>
      <c r="K109" s="65">
        <v>112997.507</v>
      </c>
      <c r="L109" s="65">
        <v>98989.093739999997</v>
      </c>
      <c r="M109" s="65">
        <v>92151.096000000005</v>
      </c>
      <c r="N109" s="65">
        <v>113008.09584000001</v>
      </c>
      <c r="O109" s="165">
        <v>186991.94611000002</v>
      </c>
      <c r="P109" s="65">
        <v>1404506.9806900001</v>
      </c>
    </row>
    <row r="110" spans="2:17" ht="12" customHeight="1" thickBot="1" x14ac:dyDescent="0.25">
      <c r="B110" s="166" t="s">
        <v>167</v>
      </c>
      <c r="C110" s="166" t="s">
        <v>168</v>
      </c>
      <c r="D110" s="203">
        <v>46711.232830000001</v>
      </c>
      <c r="E110" s="203">
        <v>24282.440160000002</v>
      </c>
      <c r="F110" s="203">
        <v>70227.901400000002</v>
      </c>
      <c r="G110" s="203">
        <v>50633.438459999998</v>
      </c>
      <c r="H110" s="203">
        <v>39626.656950000004</v>
      </c>
      <c r="I110" s="203">
        <v>47573.503450000004</v>
      </c>
      <c r="J110" s="203">
        <v>24705.848770000001</v>
      </c>
      <c r="K110" s="203">
        <v>45196.638319999998</v>
      </c>
      <c r="L110" s="203">
        <v>65337.090770000003</v>
      </c>
      <c r="M110" s="203">
        <v>40169.453740000004</v>
      </c>
      <c r="N110" s="203">
        <v>66542.7163</v>
      </c>
      <c r="O110" s="204">
        <v>39127.142620000006</v>
      </c>
      <c r="P110" s="203">
        <v>560134.06377000012</v>
      </c>
    </row>
    <row r="111" spans="2:17" ht="12" thickBot="1" x14ac:dyDescent="0.25">
      <c r="B111" s="170"/>
      <c r="C111" s="170"/>
      <c r="D111" s="202"/>
      <c r="E111" s="202"/>
      <c r="F111" s="202"/>
      <c r="G111" s="202"/>
      <c r="H111" s="202"/>
      <c r="I111" s="202"/>
      <c r="J111" s="202"/>
      <c r="K111" s="202"/>
      <c r="L111" s="202"/>
      <c r="M111" s="202"/>
      <c r="N111" s="202"/>
      <c r="O111" s="202"/>
      <c r="P111" s="202"/>
    </row>
    <row r="112" spans="2:17" s="5" customFormat="1" x14ac:dyDescent="0.2">
      <c r="B112" s="174" t="s">
        <v>171</v>
      </c>
      <c r="C112" s="174" t="s">
        <v>172</v>
      </c>
      <c r="D112" s="189">
        <v>21156.32301</v>
      </c>
      <c r="E112" s="189">
        <v>460003.55677999998</v>
      </c>
      <c r="F112" s="189">
        <v>435754.80319000001</v>
      </c>
      <c r="G112" s="189">
        <v>954333.51734999998</v>
      </c>
      <c r="H112" s="189">
        <v>392285.63714000001</v>
      </c>
      <c r="I112" s="189">
        <v>527790.69018999999</v>
      </c>
      <c r="J112" s="189">
        <v>886773.84778999991</v>
      </c>
      <c r="K112" s="189">
        <v>382408.61979999999</v>
      </c>
      <c r="L112" s="189">
        <v>504095.98997000005</v>
      </c>
      <c r="M112" s="189">
        <v>752380.77098000003</v>
      </c>
      <c r="N112" s="189">
        <v>421562.69176000002</v>
      </c>
      <c r="O112" s="190">
        <v>1358921.99498</v>
      </c>
      <c r="P112" s="189">
        <v>7097468.4429400004</v>
      </c>
      <c r="Q112" s="1"/>
    </row>
    <row r="113" spans="2:16" ht="12" customHeight="1" x14ac:dyDescent="0.2">
      <c r="B113" s="152" t="s">
        <v>173</v>
      </c>
      <c r="C113" s="152" t="s">
        <v>174</v>
      </c>
      <c r="D113" s="27">
        <v>-2403.62174</v>
      </c>
      <c r="E113" s="27">
        <v>272081.75935999997</v>
      </c>
      <c r="F113" s="27">
        <v>238153.17650999999</v>
      </c>
      <c r="G113" s="27">
        <v>320264.46282999997</v>
      </c>
      <c r="H113" s="27">
        <v>250682.0128</v>
      </c>
      <c r="I113" s="27">
        <v>279593.25058999995</v>
      </c>
      <c r="J113" s="27">
        <v>244341.17946000001</v>
      </c>
      <c r="K113" s="27">
        <v>235547.33773</v>
      </c>
      <c r="L113" s="27">
        <v>256107.94049000001</v>
      </c>
      <c r="M113" s="27">
        <v>244474.31349</v>
      </c>
      <c r="N113" s="27">
        <v>306453.58332000003</v>
      </c>
      <c r="O113" s="164">
        <v>530045.37006999995</v>
      </c>
      <c r="P113" s="27">
        <v>3175340.7649100004</v>
      </c>
    </row>
    <row r="114" spans="2:16" ht="12" customHeight="1" x14ac:dyDescent="0.2">
      <c r="B114" s="152" t="s">
        <v>175</v>
      </c>
      <c r="C114" s="152" t="s">
        <v>176</v>
      </c>
      <c r="D114" s="27">
        <v>-96.606169999999992</v>
      </c>
      <c r="E114" s="27">
        <v>14091.048859999999</v>
      </c>
      <c r="F114" s="27">
        <v>13694.519039999999</v>
      </c>
      <c r="G114" s="27">
        <v>15821.633820000001</v>
      </c>
      <c r="H114" s="27">
        <v>13069.34474</v>
      </c>
      <c r="I114" s="27">
        <v>13492.81762</v>
      </c>
      <c r="J114" s="27">
        <v>10579.75992</v>
      </c>
      <c r="K114" s="27">
        <v>10968.379489999999</v>
      </c>
      <c r="L114" s="27">
        <v>11104.43066</v>
      </c>
      <c r="M114" s="27">
        <v>11141.261859999999</v>
      </c>
      <c r="N114" s="27">
        <v>13431.399230000001</v>
      </c>
      <c r="O114" s="164">
        <v>28766.995620000002</v>
      </c>
      <c r="P114" s="27">
        <v>156064.98468999998</v>
      </c>
    </row>
    <row r="115" spans="2:16" ht="12" customHeight="1" x14ac:dyDescent="0.2">
      <c r="B115" s="152" t="s">
        <v>177</v>
      </c>
      <c r="C115" s="152" t="s">
        <v>178</v>
      </c>
      <c r="D115" s="27">
        <v>-288.14107999999999</v>
      </c>
      <c r="E115" s="27">
        <v>3706.6291499999998</v>
      </c>
      <c r="F115" s="27">
        <v>3307.2763999999997</v>
      </c>
      <c r="G115" s="27">
        <v>3312.3800499999998</v>
      </c>
      <c r="H115" s="27">
        <v>2452.3542000000002</v>
      </c>
      <c r="I115" s="27">
        <v>2221.9359100000001</v>
      </c>
      <c r="J115" s="27">
        <v>1576.2991000000002</v>
      </c>
      <c r="K115" s="27">
        <v>1254.26306</v>
      </c>
      <c r="L115" s="27">
        <v>2050.1293300000002</v>
      </c>
      <c r="M115" s="27">
        <v>1667.2776999999999</v>
      </c>
      <c r="N115" s="27">
        <v>2029.27937</v>
      </c>
      <c r="O115" s="164">
        <v>6723.6377599999996</v>
      </c>
      <c r="P115" s="27">
        <v>30013.320950000001</v>
      </c>
    </row>
    <row r="116" spans="2:16" ht="12" customHeight="1" x14ac:dyDescent="0.2">
      <c r="B116" s="152" t="s">
        <v>179</v>
      </c>
      <c r="C116" s="152" t="s">
        <v>180</v>
      </c>
      <c r="D116" s="27">
        <v>2464.9504299999994</v>
      </c>
      <c r="E116" s="27">
        <v>51183.001760000006</v>
      </c>
      <c r="F116" s="27">
        <v>54488.044850000006</v>
      </c>
      <c r="G116" s="27">
        <v>59575.351520000004</v>
      </c>
      <c r="H116" s="27">
        <v>50218.192949999997</v>
      </c>
      <c r="I116" s="27">
        <v>66104.204989999998</v>
      </c>
      <c r="J116" s="27">
        <v>69280.003450000004</v>
      </c>
      <c r="K116" s="27">
        <v>54831.515630000002</v>
      </c>
      <c r="L116" s="27">
        <v>62901.977030000002</v>
      </c>
      <c r="M116" s="27">
        <v>55069.5867</v>
      </c>
      <c r="N116" s="27">
        <v>54139.397019999997</v>
      </c>
      <c r="O116" s="164">
        <v>130459.45095</v>
      </c>
      <c r="P116" s="27">
        <v>710715.67728000006</v>
      </c>
    </row>
    <row r="117" spans="2:16" ht="12" customHeight="1" x14ac:dyDescent="0.2">
      <c r="B117" s="152" t="s">
        <v>181</v>
      </c>
      <c r="C117" s="152" t="s">
        <v>182</v>
      </c>
      <c r="D117" s="27">
        <v>-53.188000000000002</v>
      </c>
      <c r="E117" s="27">
        <v>3159.2089999999998</v>
      </c>
      <c r="F117" s="27">
        <v>3440.828</v>
      </c>
      <c r="G117" s="27">
        <v>4963.4769999999999</v>
      </c>
      <c r="H117" s="27">
        <v>3823.933</v>
      </c>
      <c r="I117" s="27">
        <v>10189.722</v>
      </c>
      <c r="J117" s="27">
        <v>7205.8109999999997</v>
      </c>
      <c r="K117" s="27">
        <v>3257.2890000000002</v>
      </c>
      <c r="L117" s="27">
        <v>5458.7</v>
      </c>
      <c r="M117" s="27">
        <v>9557.2330000000002</v>
      </c>
      <c r="N117" s="27">
        <v>8771.4269999999997</v>
      </c>
      <c r="O117" s="164">
        <v>18899.226999999999</v>
      </c>
      <c r="P117" s="27">
        <v>78673.667999999991</v>
      </c>
    </row>
    <row r="118" spans="2:16" ht="12" customHeight="1" x14ac:dyDescent="0.2">
      <c r="B118" s="152" t="s">
        <v>183</v>
      </c>
      <c r="C118" s="152" t="s">
        <v>184</v>
      </c>
      <c r="D118" s="27">
        <v>0</v>
      </c>
      <c r="E118" s="27">
        <v>56.101999999999997</v>
      </c>
      <c r="F118" s="27">
        <v>4.7190000000000003</v>
      </c>
      <c r="G118" s="27">
        <v>7.36</v>
      </c>
      <c r="H118" s="27">
        <v>55.722000000000001</v>
      </c>
      <c r="I118" s="27">
        <v>12.773999999999999</v>
      </c>
      <c r="J118" s="27">
        <v>2.782</v>
      </c>
      <c r="K118" s="27">
        <v>57.045999999999999</v>
      </c>
      <c r="L118" s="27">
        <v>7.7930000000000001</v>
      </c>
      <c r="M118" s="27">
        <v>2.984</v>
      </c>
      <c r="N118" s="27">
        <v>56.222000000000001</v>
      </c>
      <c r="O118" s="164">
        <v>-355.09800000000001</v>
      </c>
      <c r="P118" s="27">
        <v>-91.593999999999994</v>
      </c>
    </row>
    <row r="119" spans="2:16" ht="12" customHeight="1" x14ac:dyDescent="0.2">
      <c r="B119" s="152" t="s">
        <v>185</v>
      </c>
      <c r="C119" s="152" t="s">
        <v>186</v>
      </c>
      <c r="D119" s="27">
        <v>169.60489999999999</v>
      </c>
      <c r="E119" s="27">
        <v>133576.37638</v>
      </c>
      <c r="F119" s="27">
        <v>51256.597000000002</v>
      </c>
      <c r="G119" s="27">
        <v>166634.85699999999</v>
      </c>
      <c r="H119" s="27">
        <v>27400.241000000002</v>
      </c>
      <c r="I119" s="27">
        <v>91492.948000000004</v>
      </c>
      <c r="J119" s="27">
        <v>43357.013789999997</v>
      </c>
      <c r="K119" s="27">
        <v>41568.504000000001</v>
      </c>
      <c r="L119" s="27">
        <v>67283.029219999997</v>
      </c>
      <c r="M119" s="27">
        <v>43173.31</v>
      </c>
      <c r="N119" s="27">
        <v>30636.390459999999</v>
      </c>
      <c r="O119" s="164">
        <v>11867.453150000001</v>
      </c>
      <c r="P119" s="27">
        <v>708416.32490000001</v>
      </c>
    </row>
    <row r="120" spans="2:16" ht="12" customHeight="1" x14ac:dyDescent="0.2">
      <c r="B120" s="152" t="s">
        <v>187</v>
      </c>
      <c r="C120" s="152" t="s">
        <v>188</v>
      </c>
      <c r="D120" s="27">
        <v>0</v>
      </c>
      <c r="E120" s="27">
        <v>0</v>
      </c>
      <c r="F120" s="27">
        <v>0</v>
      </c>
      <c r="G120" s="27">
        <v>30029.345000000001</v>
      </c>
      <c r="H120" s="27">
        <v>0</v>
      </c>
      <c r="I120" s="27">
        <v>-1383.0909999999999</v>
      </c>
      <c r="J120" s="27">
        <v>52678.055</v>
      </c>
      <c r="K120" s="27">
        <v>0</v>
      </c>
      <c r="L120" s="27">
        <v>0</v>
      </c>
      <c r="M120" s="27">
        <v>66932.365999999995</v>
      </c>
      <c r="N120" s="27">
        <v>0</v>
      </c>
      <c r="O120" s="164">
        <v>40449.213000000003</v>
      </c>
      <c r="P120" s="27">
        <v>188705.88799999998</v>
      </c>
    </row>
    <row r="121" spans="2:16" ht="12" customHeight="1" x14ac:dyDescent="0.2">
      <c r="B121" s="152" t="s">
        <v>189</v>
      </c>
      <c r="C121" s="196" t="s">
        <v>190</v>
      </c>
      <c r="D121" s="4">
        <v>-140.422</v>
      </c>
      <c r="E121" s="27">
        <v>-115.71899999999999</v>
      </c>
      <c r="F121" s="27">
        <v>-301.34399999999999</v>
      </c>
      <c r="G121" s="27">
        <v>44568.758999999998</v>
      </c>
      <c r="H121" s="27">
        <v>185.63674</v>
      </c>
      <c r="I121" s="27">
        <v>1695.979</v>
      </c>
      <c r="J121" s="27">
        <v>45758.808979999994</v>
      </c>
      <c r="K121" s="27">
        <v>231.34200000000001</v>
      </c>
      <c r="L121" s="27">
        <v>1006.6082200000001</v>
      </c>
      <c r="M121" s="27">
        <v>44604.201999999997</v>
      </c>
      <c r="N121" s="27">
        <v>484.81510999999995</v>
      </c>
      <c r="O121" s="164">
        <v>49558.81007</v>
      </c>
      <c r="P121" s="27">
        <v>187537.47611999998</v>
      </c>
    </row>
    <row r="122" spans="2:16" ht="12" customHeight="1" x14ac:dyDescent="0.2">
      <c r="B122" s="152" t="s">
        <v>191</v>
      </c>
      <c r="C122" s="152" t="s">
        <v>192</v>
      </c>
      <c r="D122" s="27">
        <v>13340.86541</v>
      </c>
      <c r="E122" s="27">
        <v>-34.951000000000001</v>
      </c>
      <c r="F122" s="27">
        <v>23.241</v>
      </c>
      <c r="G122" s="27">
        <v>59634.792999999998</v>
      </c>
      <c r="H122" s="27">
        <v>190.02864000000002</v>
      </c>
      <c r="I122" s="27">
        <v>531.50099999999998</v>
      </c>
      <c r="J122" s="27">
        <v>39812.870000000003</v>
      </c>
      <c r="K122" s="27">
        <v>155.042</v>
      </c>
      <c r="L122" s="27">
        <v>591.44500000000005</v>
      </c>
      <c r="M122" s="27">
        <v>41426.273999999998</v>
      </c>
      <c r="N122" s="27">
        <v>6835.0033000000003</v>
      </c>
      <c r="O122" s="164">
        <v>146551.78354</v>
      </c>
      <c r="P122" s="27">
        <v>309057.89589000004</v>
      </c>
    </row>
    <row r="123" spans="2:16" ht="12" customHeight="1" x14ac:dyDescent="0.2">
      <c r="B123" s="152" t="s">
        <v>193</v>
      </c>
      <c r="C123" s="152" t="s">
        <v>194</v>
      </c>
      <c r="D123" s="27">
        <v>2714.8593700000001</v>
      </c>
      <c r="E123" s="27">
        <v>-19713.85973</v>
      </c>
      <c r="F123" s="27">
        <v>70359.098389999999</v>
      </c>
      <c r="G123" s="27">
        <v>245381.60512999998</v>
      </c>
      <c r="H123" s="27">
        <v>39651.274460000001</v>
      </c>
      <c r="I123" s="27">
        <v>60357.13308</v>
      </c>
      <c r="J123" s="27">
        <v>369395.23418999999</v>
      </c>
      <c r="K123" s="27">
        <v>32725.57789</v>
      </c>
      <c r="L123" s="27">
        <v>96387.881580000001</v>
      </c>
      <c r="M123" s="27">
        <v>231795.86622999999</v>
      </c>
      <c r="N123" s="27">
        <v>-2283.19407</v>
      </c>
      <c r="O123" s="164">
        <v>396131.27658000001</v>
      </c>
      <c r="P123" s="27">
        <v>1522902.7531000001</v>
      </c>
    </row>
    <row r="124" spans="2:16" ht="12" customHeight="1" x14ac:dyDescent="0.2">
      <c r="B124" s="152" t="s">
        <v>195</v>
      </c>
      <c r="C124" s="152" t="s">
        <v>196</v>
      </c>
      <c r="D124" s="27">
        <v>20</v>
      </c>
      <c r="E124" s="27">
        <v>-87.754999999999995</v>
      </c>
      <c r="F124" s="27">
        <v>7.694</v>
      </c>
      <c r="G124" s="27">
        <v>21.084</v>
      </c>
      <c r="H124" s="27">
        <v>13.885999999999999</v>
      </c>
      <c r="I124" s="27">
        <v>8.1579999999999995</v>
      </c>
      <c r="J124" s="27">
        <v>11.257999999999999</v>
      </c>
      <c r="K124" s="27">
        <v>57.164000000000001</v>
      </c>
      <c r="L124" s="27">
        <v>16.504000000000001</v>
      </c>
      <c r="M124" s="27">
        <v>-24.344000000000001</v>
      </c>
      <c r="N124" s="27">
        <v>30.448</v>
      </c>
      <c r="O124" s="164">
        <v>34.380000000000003</v>
      </c>
      <c r="P124" s="27">
        <v>108.477</v>
      </c>
    </row>
    <row r="125" spans="2:16" ht="12" customHeight="1" x14ac:dyDescent="0.2">
      <c r="B125" s="152" t="s">
        <v>197</v>
      </c>
      <c r="C125" s="152" t="s">
        <v>198</v>
      </c>
      <c r="D125" s="27">
        <v>-3.609</v>
      </c>
      <c r="E125" s="27">
        <v>1244.5730000000001</v>
      </c>
      <c r="F125" s="27">
        <v>137.053</v>
      </c>
      <c r="G125" s="27">
        <v>1369.4269999999999</v>
      </c>
      <c r="H125" s="27">
        <v>1190.86861</v>
      </c>
      <c r="I125" s="27">
        <v>1213.3620000000001</v>
      </c>
      <c r="J125" s="27">
        <v>1754.7239999999999</v>
      </c>
      <c r="K125" s="27">
        <v>939.73900000000003</v>
      </c>
      <c r="L125" s="27">
        <v>1076.2184400000001</v>
      </c>
      <c r="M125" s="27">
        <v>1169.2439999999999</v>
      </c>
      <c r="N125" s="27">
        <v>1218.3580200000001</v>
      </c>
      <c r="O125" s="164">
        <v>1968.1812400000001</v>
      </c>
      <c r="P125" s="27">
        <v>13278.13931</v>
      </c>
    </row>
    <row r="126" spans="2:16" ht="12" customHeight="1" x14ac:dyDescent="0.2">
      <c r="B126" s="152" t="s">
        <v>199</v>
      </c>
      <c r="C126" s="152" t="s">
        <v>200</v>
      </c>
      <c r="D126" s="27">
        <v>5431.6580000000004</v>
      </c>
      <c r="E126" s="27">
        <v>857.14200000000005</v>
      </c>
      <c r="F126" s="27">
        <v>1183.9000000000001</v>
      </c>
      <c r="G126" s="27">
        <v>2748.982</v>
      </c>
      <c r="H126" s="27">
        <v>3352.1419999999998</v>
      </c>
      <c r="I126" s="27">
        <v>2259.9949999999999</v>
      </c>
      <c r="J126" s="27">
        <v>1020.0489</v>
      </c>
      <c r="K126" s="27">
        <v>815.42</v>
      </c>
      <c r="L126" s="27">
        <v>103.333</v>
      </c>
      <c r="M126" s="27">
        <v>1391.1959999999999</v>
      </c>
      <c r="N126" s="27">
        <v>-240.43700000000001</v>
      </c>
      <c r="O126" s="164">
        <v>-2178.6859999999997</v>
      </c>
      <c r="P126" s="27">
        <v>16744.693899999998</v>
      </c>
    </row>
    <row r="127" spans="2:16" ht="12" customHeight="1" thickBot="1" x14ac:dyDescent="0.25">
      <c r="B127" s="29" t="s">
        <v>309</v>
      </c>
      <c r="C127" s="166" t="s">
        <v>310</v>
      </c>
      <c r="D127" s="167">
        <v>-2.7109999999999999E-2</v>
      </c>
      <c r="E127" s="167">
        <v>0</v>
      </c>
      <c r="F127" s="167">
        <v>0</v>
      </c>
      <c r="G127" s="167">
        <v>0</v>
      </c>
      <c r="H127" s="167">
        <v>0</v>
      </c>
      <c r="I127" s="167">
        <v>0</v>
      </c>
      <c r="J127" s="167">
        <v>0</v>
      </c>
      <c r="K127" s="167">
        <v>0</v>
      </c>
      <c r="L127" s="167">
        <v>0</v>
      </c>
      <c r="M127" s="167">
        <v>0</v>
      </c>
      <c r="N127" s="167">
        <v>0</v>
      </c>
      <c r="O127" s="168">
        <v>0</v>
      </c>
      <c r="P127" s="167">
        <v>-2.7109999999999999E-2</v>
      </c>
    </row>
    <row r="128" spans="2:16" ht="12" thickBot="1" x14ac:dyDescent="0.25">
      <c r="B128" s="166"/>
      <c r="C128" s="166"/>
      <c r="D128" s="202"/>
      <c r="E128" s="202"/>
      <c r="F128" s="202"/>
      <c r="G128" s="202"/>
      <c r="H128" s="202"/>
      <c r="I128" s="202"/>
      <c r="J128" s="202"/>
      <c r="K128" s="202"/>
      <c r="L128" s="202"/>
      <c r="M128" s="202"/>
      <c r="N128" s="202"/>
      <c r="O128" s="202"/>
      <c r="P128" s="202"/>
    </row>
    <row r="129" spans="2:17" s="5" customFormat="1" x14ac:dyDescent="0.2">
      <c r="B129" s="180" t="s">
        <v>205</v>
      </c>
      <c r="C129" s="180" t="s">
        <v>206</v>
      </c>
      <c r="D129" s="189">
        <v>16701.669880000001</v>
      </c>
      <c r="E129" s="189">
        <v>199256.11499999999</v>
      </c>
      <c r="F129" s="189">
        <v>235583.47099999999</v>
      </c>
      <c r="G129" s="189">
        <v>204752.872</v>
      </c>
      <c r="H129" s="189">
        <v>215869.61</v>
      </c>
      <c r="I129" s="189">
        <v>202939.223</v>
      </c>
      <c r="J129" s="189">
        <v>175725.22399999999</v>
      </c>
      <c r="K129" s="189">
        <v>193622.69099999999</v>
      </c>
      <c r="L129" s="189">
        <v>240787.40716999999</v>
      </c>
      <c r="M129" s="189">
        <v>200424.35640000002</v>
      </c>
      <c r="N129" s="189">
        <v>158732.18124999999</v>
      </c>
      <c r="O129" s="190">
        <v>432190.16778999998</v>
      </c>
      <c r="P129" s="189">
        <v>2476584.9884899994</v>
      </c>
      <c r="Q129" s="1"/>
    </row>
    <row r="130" spans="2:17" ht="12" customHeight="1" x14ac:dyDescent="0.2">
      <c r="B130" s="152" t="s">
        <v>297</v>
      </c>
      <c r="C130" s="152" t="s">
        <v>298</v>
      </c>
      <c r="D130" s="27">
        <v>0</v>
      </c>
      <c r="E130" s="27">
        <v>0</v>
      </c>
      <c r="F130" s="27">
        <v>0</v>
      </c>
      <c r="G130" s="27">
        <v>0</v>
      </c>
      <c r="H130" s="27">
        <v>-102.76235000000001</v>
      </c>
      <c r="I130" s="27">
        <v>0</v>
      </c>
      <c r="J130" s="27">
        <v>0</v>
      </c>
      <c r="K130" s="27">
        <v>0</v>
      </c>
      <c r="L130" s="27">
        <v>143.06098</v>
      </c>
      <c r="M130" s="27">
        <v>0</v>
      </c>
      <c r="N130" s="27">
        <v>-9.7296599999999991</v>
      </c>
      <c r="O130" s="164">
        <v>-307.33454</v>
      </c>
      <c r="P130" s="27">
        <v>-276.76557000000003</v>
      </c>
    </row>
    <row r="131" spans="2:17" ht="12" customHeight="1" x14ac:dyDescent="0.2">
      <c r="B131" s="152" t="s">
        <v>207</v>
      </c>
      <c r="C131" s="152" t="s">
        <v>208</v>
      </c>
      <c r="D131" s="27">
        <v>14571.198249999999</v>
      </c>
      <c r="E131" s="27">
        <v>10879.259</v>
      </c>
      <c r="F131" s="27">
        <v>55093.224000000002</v>
      </c>
      <c r="G131" s="27">
        <v>15561.728999999999</v>
      </c>
      <c r="H131" s="27">
        <v>13695.124689999999</v>
      </c>
      <c r="I131" s="27">
        <v>15711.929</v>
      </c>
      <c r="J131" s="27">
        <v>11647.026</v>
      </c>
      <c r="K131" s="27">
        <v>19949.705000000002</v>
      </c>
      <c r="L131" s="27">
        <v>43788.337380000004</v>
      </c>
      <c r="M131" s="27">
        <v>19964.263999999999</v>
      </c>
      <c r="N131" s="27">
        <v>15468.690630000001</v>
      </c>
      <c r="O131" s="164">
        <v>25189.422280000003</v>
      </c>
      <c r="P131" s="27">
        <v>261519.90923000002</v>
      </c>
    </row>
    <row r="132" spans="2:17" ht="12" customHeight="1" x14ac:dyDescent="0.2">
      <c r="B132" s="152" t="s">
        <v>209</v>
      </c>
      <c r="C132" s="152" t="s">
        <v>210</v>
      </c>
      <c r="D132" s="27">
        <v>0</v>
      </c>
      <c r="E132" s="27">
        <v>14473.641</v>
      </c>
      <c r="F132" s="27">
        <v>16506.672999999999</v>
      </c>
      <c r="G132" s="27">
        <v>12861.564</v>
      </c>
      <c r="H132" s="27">
        <v>17507.694</v>
      </c>
      <c r="I132" s="27">
        <v>16963.97</v>
      </c>
      <c r="J132" s="27">
        <v>16478.454000000002</v>
      </c>
      <c r="K132" s="27">
        <v>18220.007000000001</v>
      </c>
      <c r="L132" s="27">
        <v>18330.976999999999</v>
      </c>
      <c r="M132" s="27">
        <v>18325.838</v>
      </c>
      <c r="N132" s="27">
        <v>12262.931</v>
      </c>
      <c r="O132" s="164">
        <v>36597.49</v>
      </c>
      <c r="P132" s="27">
        <v>198529.23899999997</v>
      </c>
    </row>
    <row r="133" spans="2:17" ht="12" customHeight="1" x14ac:dyDescent="0.2">
      <c r="B133" s="152" t="s">
        <v>211</v>
      </c>
      <c r="C133" s="152" t="s">
        <v>212</v>
      </c>
      <c r="D133" s="27">
        <v>583.60063000000002</v>
      </c>
      <c r="E133" s="27">
        <v>43607.258000000002</v>
      </c>
      <c r="F133" s="27">
        <v>40464.178</v>
      </c>
      <c r="G133" s="27">
        <v>43112.726000000002</v>
      </c>
      <c r="H133" s="27">
        <v>42601.24166</v>
      </c>
      <c r="I133" s="27">
        <v>41095.716999999997</v>
      </c>
      <c r="J133" s="27">
        <v>37751.076000000001</v>
      </c>
      <c r="K133" s="27">
        <v>40293.857000000004</v>
      </c>
      <c r="L133" s="27">
        <v>39337.756710000001</v>
      </c>
      <c r="M133" s="27">
        <v>38682.337399999997</v>
      </c>
      <c r="N133" s="27">
        <v>38824.31295</v>
      </c>
      <c r="O133" s="164">
        <v>85418.112670000017</v>
      </c>
      <c r="P133" s="27">
        <v>491772.17402000003</v>
      </c>
    </row>
    <row r="134" spans="2:17" ht="12" customHeight="1" x14ac:dyDescent="0.2">
      <c r="B134" s="152" t="s">
        <v>213</v>
      </c>
      <c r="C134" s="152" t="s">
        <v>214</v>
      </c>
      <c r="D134" s="27">
        <v>1020.134</v>
      </c>
      <c r="E134" s="27">
        <v>58589.644999999997</v>
      </c>
      <c r="F134" s="27">
        <v>37254.404000000002</v>
      </c>
      <c r="G134" s="27">
        <v>59417.794000000002</v>
      </c>
      <c r="H134" s="27">
        <v>70092.91</v>
      </c>
      <c r="I134" s="27">
        <v>58669.35</v>
      </c>
      <c r="J134" s="27">
        <v>43242.686999999998</v>
      </c>
      <c r="K134" s="27">
        <v>41457.896999999997</v>
      </c>
      <c r="L134" s="27">
        <v>47871.849000000002</v>
      </c>
      <c r="M134" s="27">
        <v>51497.394</v>
      </c>
      <c r="N134" s="27">
        <v>19276.273000000001</v>
      </c>
      <c r="O134" s="164">
        <v>129831.538</v>
      </c>
      <c r="P134" s="27">
        <v>618221.87499999988</v>
      </c>
    </row>
    <row r="135" spans="2:17" ht="12" customHeight="1" x14ac:dyDescent="0.2">
      <c r="B135" s="152" t="s">
        <v>215</v>
      </c>
      <c r="C135" s="152" t="s">
        <v>216</v>
      </c>
      <c r="D135" s="27">
        <v>526.73699999999997</v>
      </c>
      <c r="E135" s="27">
        <v>71706.312000000005</v>
      </c>
      <c r="F135" s="27">
        <v>63932.591</v>
      </c>
      <c r="G135" s="27">
        <v>73799.058999999994</v>
      </c>
      <c r="H135" s="27">
        <v>72075.402000000002</v>
      </c>
      <c r="I135" s="27">
        <v>70498.256999999998</v>
      </c>
      <c r="J135" s="27">
        <v>66605.981</v>
      </c>
      <c r="K135" s="27">
        <v>73701.225000000006</v>
      </c>
      <c r="L135" s="27">
        <v>69272.069099999993</v>
      </c>
      <c r="M135" s="27">
        <v>71954.523000000001</v>
      </c>
      <c r="N135" s="27">
        <v>72909.703330000004</v>
      </c>
      <c r="O135" s="164">
        <v>155460.93938</v>
      </c>
      <c r="P135" s="27">
        <v>862442.79881000007</v>
      </c>
    </row>
    <row r="136" spans="2:17" ht="12" customHeight="1" thickBot="1" x14ac:dyDescent="0.25">
      <c r="B136" s="166" t="s">
        <v>217</v>
      </c>
      <c r="C136" s="166" t="s">
        <v>218</v>
      </c>
      <c r="D136" s="167">
        <v>0</v>
      </c>
      <c r="E136" s="167">
        <v>0</v>
      </c>
      <c r="F136" s="167">
        <v>22332.401000000002</v>
      </c>
      <c r="G136" s="167">
        <v>0</v>
      </c>
      <c r="H136" s="167">
        <v>0</v>
      </c>
      <c r="I136" s="167">
        <v>0</v>
      </c>
      <c r="J136" s="167">
        <v>0</v>
      </c>
      <c r="K136" s="167">
        <v>0</v>
      </c>
      <c r="L136" s="167">
        <v>22043.357</v>
      </c>
      <c r="M136" s="167">
        <v>0</v>
      </c>
      <c r="N136" s="167">
        <v>0</v>
      </c>
      <c r="O136" s="168">
        <v>0</v>
      </c>
      <c r="P136" s="167">
        <v>44375.758000000002</v>
      </c>
    </row>
    <row r="137" spans="2:17" ht="12" thickBot="1" x14ac:dyDescent="0.25">
      <c r="B137" s="166"/>
      <c r="C137" s="166"/>
      <c r="D137" s="202"/>
      <c r="E137" s="202"/>
      <c r="F137" s="202"/>
      <c r="G137" s="202"/>
      <c r="H137" s="202"/>
      <c r="I137" s="202"/>
      <c r="J137" s="202"/>
      <c r="K137" s="202"/>
      <c r="L137" s="202"/>
      <c r="M137" s="202"/>
      <c r="N137" s="202"/>
      <c r="O137" s="202"/>
      <c r="P137" s="202"/>
    </row>
    <row r="138" spans="2:17" s="5" customFormat="1" x14ac:dyDescent="0.2">
      <c r="B138" s="174" t="s">
        <v>65</v>
      </c>
      <c r="C138" s="174" t="s">
        <v>221</v>
      </c>
      <c r="D138" s="189">
        <v>503245.70942999999</v>
      </c>
      <c r="E138" s="189">
        <v>860734.24794999999</v>
      </c>
      <c r="F138" s="189">
        <v>1564039.9704100001</v>
      </c>
      <c r="G138" s="189">
        <v>1224497.8063099999</v>
      </c>
      <c r="H138" s="189">
        <v>1377426.78706</v>
      </c>
      <c r="I138" s="189">
        <v>1459475.89552</v>
      </c>
      <c r="J138" s="189">
        <v>1426554.90891</v>
      </c>
      <c r="K138" s="189">
        <v>1119221.49804</v>
      </c>
      <c r="L138" s="189">
        <v>1060783.64405</v>
      </c>
      <c r="M138" s="189">
        <v>1187737.5727200001</v>
      </c>
      <c r="N138" s="189">
        <v>1730636.9977599999</v>
      </c>
      <c r="O138" s="190">
        <v>1401743.91518</v>
      </c>
      <c r="P138" s="189">
        <v>14916098.95334</v>
      </c>
      <c r="Q138" s="1"/>
    </row>
    <row r="139" spans="2:17" ht="12" customHeight="1" x14ac:dyDescent="0.2">
      <c r="B139" s="152" t="s">
        <v>222</v>
      </c>
      <c r="C139" s="152" t="s">
        <v>223</v>
      </c>
      <c r="D139" s="27">
        <v>2552.3371699999998</v>
      </c>
      <c r="E139" s="27">
        <v>207749.85669999997</v>
      </c>
      <c r="F139" s="27">
        <v>241424.81477</v>
      </c>
      <c r="G139" s="27">
        <v>320492.77305999998</v>
      </c>
      <c r="H139" s="27">
        <v>248749.37388999999</v>
      </c>
      <c r="I139" s="27">
        <v>356661.06527999998</v>
      </c>
      <c r="J139" s="27">
        <v>365996.84805999999</v>
      </c>
      <c r="K139" s="27">
        <v>287109.07339999999</v>
      </c>
      <c r="L139" s="27">
        <v>318348.43936999998</v>
      </c>
      <c r="M139" s="27">
        <v>265418.11917999998</v>
      </c>
      <c r="N139" s="27">
        <v>299263.49732999998</v>
      </c>
      <c r="O139" s="164">
        <v>739274.1306899999</v>
      </c>
      <c r="P139" s="27">
        <v>3653040.3288999996</v>
      </c>
    </row>
    <row r="140" spans="2:17" ht="12" customHeight="1" x14ac:dyDescent="0.2">
      <c r="B140" s="152" t="s">
        <v>224</v>
      </c>
      <c r="C140" s="152" t="s">
        <v>225</v>
      </c>
      <c r="D140" s="27">
        <v>660.41982000000007</v>
      </c>
      <c r="E140" s="27">
        <v>57322.31525</v>
      </c>
      <c r="F140" s="27">
        <v>68351.239440000005</v>
      </c>
      <c r="G140" s="27">
        <v>112391.5661</v>
      </c>
      <c r="H140" s="27">
        <v>61119.091840000008</v>
      </c>
      <c r="I140" s="27">
        <v>120497.53455</v>
      </c>
      <c r="J140" s="27">
        <v>115476.05568</v>
      </c>
      <c r="K140" s="27">
        <v>93300.462950000001</v>
      </c>
      <c r="L140" s="27">
        <v>110943.43919999999</v>
      </c>
      <c r="M140" s="27">
        <v>87247.628140000001</v>
      </c>
      <c r="N140" s="27">
        <v>90764.433910000007</v>
      </c>
      <c r="O140" s="164">
        <v>309165.25963000004</v>
      </c>
      <c r="P140" s="27">
        <v>1227239.4465100002</v>
      </c>
    </row>
    <row r="141" spans="2:17" ht="12" customHeight="1" x14ac:dyDescent="0.2">
      <c r="B141" s="152" t="s">
        <v>226</v>
      </c>
      <c r="C141" s="152" t="s">
        <v>227</v>
      </c>
      <c r="D141" s="27">
        <v>1271.79764</v>
      </c>
      <c r="E141" s="27">
        <v>107904.33418000001</v>
      </c>
      <c r="F141" s="27">
        <v>114632.10497</v>
      </c>
      <c r="G141" s="27">
        <v>142273.15422999999</v>
      </c>
      <c r="H141" s="27">
        <v>130778.98030000001</v>
      </c>
      <c r="I141" s="27">
        <v>159541.86319</v>
      </c>
      <c r="J141" s="27">
        <v>163186.06319000002</v>
      </c>
      <c r="K141" s="27">
        <v>130064.80777</v>
      </c>
      <c r="L141" s="27">
        <v>135841.91777999999</v>
      </c>
      <c r="M141" s="27">
        <v>115314.53115000001</v>
      </c>
      <c r="N141" s="27">
        <v>138141.78526</v>
      </c>
      <c r="O141" s="164">
        <v>302863.60679000005</v>
      </c>
      <c r="P141" s="27">
        <v>1641814.9464499999</v>
      </c>
    </row>
    <row r="142" spans="2:17" ht="12" customHeight="1" x14ac:dyDescent="0.2">
      <c r="B142" s="152" t="s">
        <v>228</v>
      </c>
      <c r="C142" s="152" t="s">
        <v>229</v>
      </c>
      <c r="D142" s="27">
        <v>620.11971000000005</v>
      </c>
      <c r="E142" s="27">
        <v>42523.207270000006</v>
      </c>
      <c r="F142" s="27">
        <v>58441.316820000007</v>
      </c>
      <c r="G142" s="27">
        <v>65828.052729999996</v>
      </c>
      <c r="H142" s="27">
        <v>56851.357750000003</v>
      </c>
      <c r="I142" s="27">
        <v>76621.617139999988</v>
      </c>
      <c r="J142" s="27">
        <v>87334.729190000013</v>
      </c>
      <c r="K142" s="27">
        <v>63743.793669999999</v>
      </c>
      <c r="L142" s="27">
        <v>71563.082389999996</v>
      </c>
      <c r="M142" s="27">
        <v>62855.959889999998</v>
      </c>
      <c r="N142" s="27">
        <v>70357.278159999987</v>
      </c>
      <c r="O142" s="164">
        <v>127245.26427000001</v>
      </c>
      <c r="P142" s="27">
        <v>783985.77899000002</v>
      </c>
    </row>
    <row r="143" spans="2:17" ht="12" customHeight="1" x14ac:dyDescent="0.2">
      <c r="B143" s="152" t="s">
        <v>299</v>
      </c>
      <c r="C143" s="163" t="s">
        <v>300</v>
      </c>
      <c r="D143" s="65">
        <v>0</v>
      </c>
      <c r="E143" s="65">
        <v>0</v>
      </c>
      <c r="F143" s="65">
        <v>0.15353999999999998</v>
      </c>
      <c r="G143" s="65">
        <v>0</v>
      </c>
      <c r="H143" s="65">
        <v>-5.6000000000000001E-2</v>
      </c>
      <c r="I143" s="65">
        <v>5.04E-2</v>
      </c>
      <c r="J143" s="65">
        <v>0</v>
      </c>
      <c r="K143" s="65">
        <v>9.0100000000000006E-3</v>
      </c>
      <c r="L143" s="65">
        <v>0</v>
      </c>
      <c r="M143" s="65">
        <v>0</v>
      </c>
      <c r="N143" s="65">
        <v>0</v>
      </c>
      <c r="O143" s="165">
        <v>0</v>
      </c>
      <c r="P143" s="65">
        <v>0.15694999999999998</v>
      </c>
    </row>
    <row r="144" spans="2:17" ht="12" customHeight="1" x14ac:dyDescent="0.2">
      <c r="B144" s="152" t="s">
        <v>230</v>
      </c>
      <c r="C144" s="152" t="s">
        <v>231</v>
      </c>
      <c r="D144" s="27">
        <v>408529.67866000003</v>
      </c>
      <c r="E144" s="27">
        <v>374381.43105999997</v>
      </c>
      <c r="F144" s="27">
        <v>1093790.0788099999</v>
      </c>
      <c r="G144" s="27">
        <v>563875.17226000002</v>
      </c>
      <c r="H144" s="27">
        <v>897769.91467999993</v>
      </c>
      <c r="I144" s="27">
        <v>758559.01982000005</v>
      </c>
      <c r="J144" s="27">
        <v>759600.49213000003</v>
      </c>
      <c r="K144" s="27">
        <v>581767.85366999998</v>
      </c>
      <c r="L144" s="27">
        <v>559766.01501999993</v>
      </c>
      <c r="M144" s="27">
        <v>587078.86774999998</v>
      </c>
      <c r="N144" s="27">
        <v>1101736.9570599999</v>
      </c>
      <c r="O144" s="164">
        <v>208530.40097999998</v>
      </c>
      <c r="P144" s="27">
        <v>7895385.8819000004</v>
      </c>
    </row>
    <row r="145" spans="2:16" ht="12" customHeight="1" x14ac:dyDescent="0.2">
      <c r="B145" s="152" t="s">
        <v>232</v>
      </c>
      <c r="C145" s="152" t="s">
        <v>233</v>
      </c>
      <c r="D145" s="27">
        <v>37293.687319999997</v>
      </c>
      <c r="E145" s="27">
        <v>-5.9062600000000005</v>
      </c>
      <c r="F145" s="27">
        <v>-82.893910000000005</v>
      </c>
      <c r="G145" s="27">
        <v>-2.9329999999999998</v>
      </c>
      <c r="H145" s="27">
        <v>-53594.567729999995</v>
      </c>
      <c r="I145" s="27">
        <v>-28.611900000000002</v>
      </c>
      <c r="J145" s="27">
        <v>-14.760999999999999</v>
      </c>
      <c r="K145" s="27">
        <v>-3226.7397700000001</v>
      </c>
      <c r="L145" s="27">
        <v>-125229.89451</v>
      </c>
      <c r="M145" s="27">
        <v>-129.40867</v>
      </c>
      <c r="N145" s="27">
        <v>-27363.236120000001</v>
      </c>
      <c r="O145" s="164">
        <v>-69959.28486</v>
      </c>
      <c r="P145" s="27">
        <v>-242344.55041000003</v>
      </c>
    </row>
    <row r="146" spans="2:16" ht="12" customHeight="1" x14ac:dyDescent="0.2">
      <c r="B146" s="152" t="s">
        <v>234</v>
      </c>
      <c r="C146" s="152" t="s">
        <v>235</v>
      </c>
      <c r="D146" s="27">
        <v>445823.36598</v>
      </c>
      <c r="E146" s="27">
        <v>374375.52480000001</v>
      </c>
      <c r="F146" s="27">
        <v>1093707.1849</v>
      </c>
      <c r="G146" s="27">
        <v>563872.23925999994</v>
      </c>
      <c r="H146" s="27">
        <v>844175.34695000004</v>
      </c>
      <c r="I146" s="27">
        <v>758530.40791999991</v>
      </c>
      <c r="J146" s="27">
        <v>759585.73112999997</v>
      </c>
      <c r="K146" s="27">
        <v>578541.1139</v>
      </c>
      <c r="L146" s="27">
        <v>434536.12050999998</v>
      </c>
      <c r="M146" s="27">
        <v>586949.45908000006</v>
      </c>
      <c r="N146" s="27">
        <v>1074373.7209400001</v>
      </c>
      <c r="O146" s="164">
        <v>138571.11611999999</v>
      </c>
      <c r="P146" s="27">
        <v>7653041.3314900016</v>
      </c>
    </row>
    <row r="147" spans="2:16" ht="12" customHeight="1" x14ac:dyDescent="0.2">
      <c r="B147" s="152"/>
      <c r="C147" s="155" t="s">
        <v>84</v>
      </c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164"/>
      <c r="P147" s="27"/>
    </row>
    <row r="148" spans="2:16" ht="12" customHeight="1" x14ac:dyDescent="0.2">
      <c r="B148" s="152"/>
      <c r="C148" s="220" t="s">
        <v>236</v>
      </c>
      <c r="D148" s="27">
        <v>359581.4078485872</v>
      </c>
      <c r="E148" s="27">
        <v>336735.24071755953</v>
      </c>
      <c r="F148" s="27">
        <v>1016260.1145471262</v>
      </c>
      <c r="G148" s="27">
        <v>547157.09566574474</v>
      </c>
      <c r="H148" s="27">
        <v>812344.92551278148</v>
      </c>
      <c r="I148" s="27">
        <v>720398.68162592989</v>
      </c>
      <c r="J148" s="27">
        <v>736088.81428810069</v>
      </c>
      <c r="K148" s="27">
        <v>536292.61278382898</v>
      </c>
      <c r="L148" s="27">
        <v>400436.47762369714</v>
      </c>
      <c r="M148" s="27">
        <v>550382.13648193527</v>
      </c>
      <c r="N148" s="27">
        <v>1021600.1902828176</v>
      </c>
      <c r="O148" s="164">
        <v>120766.38061921117</v>
      </c>
      <c r="P148" s="27">
        <v>7158044.0779973194</v>
      </c>
    </row>
    <row r="149" spans="2:16" ht="12" customHeight="1" x14ac:dyDescent="0.2">
      <c r="B149" s="152"/>
      <c r="C149" s="220" t="s">
        <v>237</v>
      </c>
      <c r="D149" s="27">
        <v>3881.4611391517133</v>
      </c>
      <c r="E149" s="27">
        <v>2427.4680045015289</v>
      </c>
      <c r="F149" s="27">
        <v>4573.7376645521499</v>
      </c>
      <c r="G149" s="27">
        <v>4171.0908679469603</v>
      </c>
      <c r="H149" s="27">
        <v>3438.4151818595919</v>
      </c>
      <c r="I149" s="27">
        <v>2672.7583425327402</v>
      </c>
      <c r="J149" s="27">
        <v>3988.5269077518224</v>
      </c>
      <c r="K149" s="27">
        <v>3357.3071720094254</v>
      </c>
      <c r="L149" s="27">
        <v>2993.0203721534031</v>
      </c>
      <c r="M149" s="27">
        <v>3629.3633865814395</v>
      </c>
      <c r="N149" s="27">
        <v>3502.9373684699872</v>
      </c>
      <c r="O149" s="164">
        <v>2517.7059472267292</v>
      </c>
      <c r="P149" s="27">
        <v>41153.792354737496</v>
      </c>
    </row>
    <row r="150" spans="2:16" ht="12" customHeight="1" x14ac:dyDescent="0.2">
      <c r="B150" s="152"/>
      <c r="C150" s="221" t="s">
        <v>238</v>
      </c>
      <c r="D150" s="65">
        <v>82360.496992261105</v>
      </c>
      <c r="E150" s="65">
        <v>35212.816077938973</v>
      </c>
      <c r="F150" s="65">
        <v>72873.332688321971</v>
      </c>
      <c r="G150" s="65">
        <v>12544.052726308149</v>
      </c>
      <c r="H150" s="65">
        <v>28392.006255358956</v>
      </c>
      <c r="I150" s="65">
        <v>35458.967951537168</v>
      </c>
      <c r="J150" s="65">
        <v>19508.389934147472</v>
      </c>
      <c r="K150" s="65">
        <v>38891.193944161554</v>
      </c>
      <c r="L150" s="65">
        <v>31106.622514149469</v>
      </c>
      <c r="M150" s="65">
        <v>32937.959211483358</v>
      </c>
      <c r="N150" s="65">
        <v>49270.593288712531</v>
      </c>
      <c r="O150" s="165">
        <v>15287.029553562099</v>
      </c>
      <c r="P150" s="65">
        <v>453843.46113794285</v>
      </c>
    </row>
    <row r="151" spans="2:16" ht="12" customHeight="1" x14ac:dyDescent="0.2">
      <c r="B151" s="152" t="s">
        <v>239</v>
      </c>
      <c r="C151" s="152" t="s">
        <v>240</v>
      </c>
      <c r="D151" s="27">
        <v>4787.2987199999998</v>
      </c>
      <c r="E151" s="27">
        <v>213351.75511000003</v>
      </c>
      <c r="F151" s="27">
        <v>176380.7844</v>
      </c>
      <c r="G151" s="27">
        <v>246842.34158000001</v>
      </c>
      <c r="H151" s="27">
        <v>212298.52731999999</v>
      </c>
      <c r="I151" s="27">
        <v>261662.44068</v>
      </c>
      <c r="J151" s="27">
        <v>216224.97540999998</v>
      </c>
      <c r="K151" s="27">
        <v>197279.25968000002</v>
      </c>
      <c r="L151" s="27">
        <v>244456.9338</v>
      </c>
      <c r="M151" s="27">
        <v>257676.43716999999</v>
      </c>
      <c r="N151" s="27">
        <v>240688.53761000003</v>
      </c>
      <c r="O151" s="164">
        <v>437008.01402</v>
      </c>
      <c r="P151" s="27">
        <v>2708657.3055000002</v>
      </c>
    </row>
    <row r="152" spans="2:16" ht="12" customHeight="1" x14ac:dyDescent="0.2">
      <c r="B152" s="152" t="s">
        <v>241</v>
      </c>
      <c r="C152" s="152" t="s">
        <v>242</v>
      </c>
      <c r="D152" s="27">
        <v>101.06621000000001</v>
      </c>
      <c r="E152" s="27">
        <v>200792.41940000001</v>
      </c>
      <c r="F152" s="27">
        <v>159196.24189999999</v>
      </c>
      <c r="G152" s="27">
        <v>217735.74058000001</v>
      </c>
      <c r="H152" s="27">
        <v>179881.52958999999</v>
      </c>
      <c r="I152" s="27">
        <v>212029.55761000002</v>
      </c>
      <c r="J152" s="27">
        <v>153247.63840999999</v>
      </c>
      <c r="K152" s="27">
        <v>152725.76568000001</v>
      </c>
      <c r="L152" s="27">
        <v>211439.07053999999</v>
      </c>
      <c r="M152" s="27">
        <v>232978.83216999998</v>
      </c>
      <c r="N152" s="27">
        <v>225936.08683000001</v>
      </c>
      <c r="O152" s="164">
        <v>412809.57732000004</v>
      </c>
      <c r="P152" s="27">
        <v>2358873.52624</v>
      </c>
    </row>
    <row r="153" spans="2:16" ht="12" customHeight="1" x14ac:dyDescent="0.2">
      <c r="B153" s="152" t="s">
        <v>243</v>
      </c>
      <c r="C153" s="152" t="s">
        <v>244</v>
      </c>
      <c r="D153" s="27">
        <v>5133.0245100000002</v>
      </c>
      <c r="E153" s="27">
        <v>-5.9219999999999997</v>
      </c>
      <c r="F153" s="27">
        <v>-2971.61724</v>
      </c>
      <c r="G153" s="27">
        <v>-34</v>
      </c>
      <c r="H153" s="27">
        <v>229.83545000000001</v>
      </c>
      <c r="I153" s="27">
        <v>-199.98093</v>
      </c>
      <c r="J153" s="27">
        <v>0</v>
      </c>
      <c r="K153" s="27">
        <v>-1699.5719999999999</v>
      </c>
      <c r="L153" s="27">
        <v>3055.0674900000004</v>
      </c>
      <c r="M153" s="27">
        <v>0</v>
      </c>
      <c r="N153" s="27">
        <v>-5608.7584900000002</v>
      </c>
      <c r="O153" s="164">
        <v>-7858.8576600000006</v>
      </c>
      <c r="P153" s="27">
        <v>-9960.7808699999987</v>
      </c>
    </row>
    <row r="154" spans="2:16" ht="12" customHeight="1" x14ac:dyDescent="0.2">
      <c r="B154" s="152" t="s">
        <v>245</v>
      </c>
      <c r="C154" s="163" t="s">
        <v>246</v>
      </c>
      <c r="D154" s="65">
        <v>-446.79199999999997</v>
      </c>
      <c r="E154" s="65">
        <v>12565.257710000002</v>
      </c>
      <c r="F154" s="65">
        <v>20156.159739999999</v>
      </c>
      <c r="G154" s="65">
        <v>29140.600999999999</v>
      </c>
      <c r="H154" s="65">
        <v>32187.16228</v>
      </c>
      <c r="I154" s="65">
        <v>49832.864000000001</v>
      </c>
      <c r="J154" s="65">
        <v>62977.337</v>
      </c>
      <c r="K154" s="65">
        <v>46253.065999999999</v>
      </c>
      <c r="L154" s="65">
        <v>29962.795770000001</v>
      </c>
      <c r="M154" s="65">
        <v>24697.605</v>
      </c>
      <c r="N154" s="65">
        <v>20361.209269999999</v>
      </c>
      <c r="O154" s="165">
        <v>32057.29436</v>
      </c>
      <c r="P154" s="65">
        <v>359744.56013</v>
      </c>
    </row>
    <row r="155" spans="2:16" ht="12" customHeight="1" x14ac:dyDescent="0.2">
      <c r="B155" s="152" t="s">
        <v>247</v>
      </c>
      <c r="C155" s="152" t="s">
        <v>248</v>
      </c>
      <c r="D155" s="27">
        <v>38152.412020000003</v>
      </c>
      <c r="E155" s="27">
        <v>59432.783689999997</v>
      </c>
      <c r="F155" s="27">
        <v>50646.764000000003</v>
      </c>
      <c r="G155" s="27">
        <v>59274.392289999996</v>
      </c>
      <c r="H155" s="27">
        <v>52949.388980000003</v>
      </c>
      <c r="I155" s="27">
        <v>65213.77248</v>
      </c>
      <c r="J155" s="27">
        <v>57617.263070000001</v>
      </c>
      <c r="K155" s="27">
        <v>43848.448799999998</v>
      </c>
      <c r="L155" s="27">
        <v>51413.901239999999</v>
      </c>
      <c r="M155" s="27">
        <v>45155.916060000003</v>
      </c>
      <c r="N155" s="27">
        <v>89489.938809999992</v>
      </c>
      <c r="O155" s="164">
        <v>77069.479220000008</v>
      </c>
      <c r="P155" s="27">
        <v>690264.46065999998</v>
      </c>
    </row>
    <row r="156" spans="2:16" x14ac:dyDescent="0.2">
      <c r="B156" s="152"/>
      <c r="C156" s="155" t="s">
        <v>84</v>
      </c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164"/>
      <c r="P156" s="27"/>
    </row>
    <row r="157" spans="2:16" ht="12" customHeight="1" x14ac:dyDescent="0.2">
      <c r="B157" s="152"/>
      <c r="C157" s="220" t="s">
        <v>250</v>
      </c>
      <c r="D157" s="27">
        <v>24750.354042176474</v>
      </c>
      <c r="E157" s="27">
        <v>34646.174519847562</v>
      </c>
      <c r="F157" s="27">
        <v>29609.277868457968</v>
      </c>
      <c r="G157" s="27">
        <v>30395.033405635975</v>
      </c>
      <c r="H157" s="27">
        <v>38125.940434970762</v>
      </c>
      <c r="I157" s="27">
        <v>39769.375006753296</v>
      </c>
      <c r="J157" s="27">
        <v>34653.387799983728</v>
      </c>
      <c r="K157" s="27">
        <v>16089.537829295909</v>
      </c>
      <c r="L157" s="27">
        <v>22817.849047516982</v>
      </c>
      <c r="M157" s="27">
        <v>21197.576584206534</v>
      </c>
      <c r="N157" s="27">
        <v>64109.612196022012</v>
      </c>
      <c r="O157" s="164">
        <v>39306.113740200723</v>
      </c>
      <c r="P157" s="27">
        <v>395470.2324750679</v>
      </c>
    </row>
    <row r="158" spans="2:16" ht="12" customHeight="1" x14ac:dyDescent="0.2">
      <c r="B158" s="152"/>
      <c r="C158" s="220" t="s">
        <v>251</v>
      </c>
      <c r="D158" s="27">
        <v>1134.6767139408519</v>
      </c>
      <c r="E158" s="27">
        <v>2808.5051932980186</v>
      </c>
      <c r="F158" s="27">
        <v>2025.6073084626894</v>
      </c>
      <c r="G158" s="27">
        <v>2562.5676540752725</v>
      </c>
      <c r="H158" s="27">
        <v>1624.8707484234415</v>
      </c>
      <c r="I158" s="27">
        <v>1727.3290917182828</v>
      </c>
      <c r="J158" s="27">
        <v>4097.2913485180825</v>
      </c>
      <c r="K158" s="27">
        <v>3379.4669056412508</v>
      </c>
      <c r="L158" s="27">
        <v>2097.6167155328162</v>
      </c>
      <c r="M158" s="27">
        <v>2114.7489257461052</v>
      </c>
      <c r="N158" s="27">
        <v>2088.348539761857</v>
      </c>
      <c r="O158" s="164">
        <v>3263.4660580176101</v>
      </c>
      <c r="P158" s="27">
        <v>28924.495203136277</v>
      </c>
    </row>
    <row r="159" spans="2:16" x14ac:dyDescent="0.2">
      <c r="B159" s="152"/>
      <c r="C159" s="220" t="s">
        <v>252</v>
      </c>
      <c r="D159" s="27">
        <v>12267.381263882675</v>
      </c>
      <c r="E159" s="27">
        <v>21978.103976854411</v>
      </c>
      <c r="F159" s="27">
        <v>19011.878823079343</v>
      </c>
      <c r="G159" s="27">
        <v>26316.791230288749</v>
      </c>
      <c r="H159" s="27">
        <v>13198.577796605799</v>
      </c>
      <c r="I159" s="27">
        <v>23717.068381528414</v>
      </c>
      <c r="J159" s="27">
        <v>18866.58392149819</v>
      </c>
      <c r="K159" s="27">
        <v>24379.444065062835</v>
      </c>
      <c r="L159" s="27">
        <v>26498.43547695021</v>
      </c>
      <c r="M159" s="27">
        <v>21843.59055004736</v>
      </c>
      <c r="N159" s="27">
        <v>23291.978074216127</v>
      </c>
      <c r="O159" s="164">
        <v>34499.89942178168</v>
      </c>
      <c r="P159" s="27">
        <v>265869.73298179579</v>
      </c>
    </row>
    <row r="160" spans="2:16" ht="12" customHeight="1" x14ac:dyDescent="0.2">
      <c r="B160" s="152" t="s">
        <v>253</v>
      </c>
      <c r="C160" s="231" t="s">
        <v>254</v>
      </c>
      <c r="D160" s="178">
        <v>0</v>
      </c>
      <c r="E160" s="178">
        <v>6416.02</v>
      </c>
      <c r="F160" s="178">
        <v>7935.4579999999996</v>
      </c>
      <c r="G160" s="178">
        <v>11757.097</v>
      </c>
      <c r="H160" s="178">
        <v>15134.815000000001</v>
      </c>
      <c r="I160" s="178">
        <v>14374.338</v>
      </c>
      <c r="J160" s="178">
        <v>14171.918</v>
      </c>
      <c r="K160" s="178">
        <v>12834.473</v>
      </c>
      <c r="L160" s="178">
        <v>10777.642</v>
      </c>
      <c r="M160" s="178">
        <v>10793.268</v>
      </c>
      <c r="N160" s="178">
        <v>7433.4930000000004</v>
      </c>
      <c r="O160" s="179">
        <v>8382.0660000000007</v>
      </c>
      <c r="P160" s="178">
        <v>120010.588</v>
      </c>
    </row>
    <row r="161" spans="2:17" ht="12" customHeight="1" x14ac:dyDescent="0.2">
      <c r="B161" s="152" t="s">
        <v>255</v>
      </c>
      <c r="C161" s="152" t="s">
        <v>256</v>
      </c>
      <c r="D161" s="27">
        <v>11930.295539999999</v>
      </c>
      <c r="E161" s="27">
        <v>-591.69235000000003</v>
      </c>
      <c r="F161" s="27">
        <v>-6055.0356600000005</v>
      </c>
      <c r="G161" s="27">
        <v>22258.96312</v>
      </c>
      <c r="H161" s="27">
        <v>4119.3349200000002</v>
      </c>
      <c r="I161" s="27">
        <v>3033.8711600000001</v>
      </c>
      <c r="J161" s="27">
        <v>12958.17324</v>
      </c>
      <c r="K161" s="27">
        <v>-390.87074000000001</v>
      </c>
      <c r="L161" s="27">
        <v>1250.6071299999999</v>
      </c>
      <c r="M161" s="27">
        <v>21744.373230000001</v>
      </c>
      <c r="N161" s="27">
        <v>19387.81007</v>
      </c>
      <c r="O161" s="164">
        <v>1439.1091299999998</v>
      </c>
      <c r="P161" s="27">
        <v>91084.938790000015</v>
      </c>
    </row>
    <row r="162" spans="2:17" ht="12" customHeight="1" x14ac:dyDescent="0.2">
      <c r="B162" s="152" t="s">
        <v>257</v>
      </c>
      <c r="C162" s="152" t="s">
        <v>258</v>
      </c>
      <c r="D162" s="27">
        <v>14486.4591</v>
      </c>
      <c r="E162" s="27">
        <v>3900.9020599999999</v>
      </c>
      <c r="F162" s="27">
        <v>3880.6207400000003</v>
      </c>
      <c r="G162" s="27">
        <v>22429.209589999999</v>
      </c>
      <c r="H162" s="27">
        <v>3799.9517799999999</v>
      </c>
      <c r="I162" s="27">
        <v>4926.9354400000002</v>
      </c>
      <c r="J162" s="27">
        <v>13243.303980000001</v>
      </c>
      <c r="K162" s="27">
        <v>4926.8289299999997</v>
      </c>
      <c r="L162" s="27">
        <v>5017.3791600000004</v>
      </c>
      <c r="M162" s="27">
        <v>22806.461289999999</v>
      </c>
      <c r="N162" s="27">
        <v>3571.1013800000001</v>
      </c>
      <c r="O162" s="164">
        <v>2819.6314600000001</v>
      </c>
      <c r="P162" s="27">
        <v>105808.78491000002</v>
      </c>
    </row>
    <row r="163" spans="2:17" ht="12" customHeight="1" x14ac:dyDescent="0.2">
      <c r="B163" s="152" t="s">
        <v>259</v>
      </c>
      <c r="C163" s="152" t="s">
        <v>260</v>
      </c>
      <c r="D163" s="27">
        <v>-2556.16356</v>
      </c>
      <c r="E163" s="27">
        <v>-4492.5944099999997</v>
      </c>
      <c r="F163" s="27">
        <v>-9935.6563999999998</v>
      </c>
      <c r="G163" s="27">
        <v>-170.24646999999999</v>
      </c>
      <c r="H163" s="27">
        <v>319.38314000000003</v>
      </c>
      <c r="I163" s="27">
        <v>-1893.0642800000001</v>
      </c>
      <c r="J163" s="27">
        <v>-285.13074</v>
      </c>
      <c r="K163" s="27">
        <v>-5317.69967</v>
      </c>
      <c r="L163" s="27">
        <v>-3766.7720299999996</v>
      </c>
      <c r="M163" s="27">
        <v>-1062.08806</v>
      </c>
      <c r="N163" s="27">
        <v>15816.708689999999</v>
      </c>
      <c r="O163" s="164">
        <v>-1380.5223299999996</v>
      </c>
      <c r="P163" s="27">
        <v>-14723.846119999995</v>
      </c>
    </row>
    <row r="164" spans="2:17" ht="12" customHeight="1" thickBot="1" x14ac:dyDescent="0.25">
      <c r="B164" s="166" t="s">
        <v>301</v>
      </c>
      <c r="C164" s="166" t="s">
        <v>302</v>
      </c>
      <c r="D164" s="167">
        <v>0</v>
      </c>
      <c r="E164" s="167">
        <v>0</v>
      </c>
      <c r="F164" s="167">
        <v>0</v>
      </c>
      <c r="G164" s="167">
        <v>0</v>
      </c>
      <c r="H164" s="167">
        <v>0</v>
      </c>
      <c r="I164" s="167">
        <v>0</v>
      </c>
      <c r="J164" s="167">
        <v>0</v>
      </c>
      <c r="K164" s="167">
        <v>0</v>
      </c>
      <c r="L164" s="167">
        <v>0</v>
      </c>
      <c r="M164" s="167">
        <v>0</v>
      </c>
      <c r="N164" s="167">
        <v>0</v>
      </c>
      <c r="O164" s="168">
        <v>0</v>
      </c>
      <c r="P164" s="167">
        <v>0</v>
      </c>
    </row>
    <row r="165" spans="2:17" ht="12" thickBot="1" x14ac:dyDescent="0.25">
      <c r="B165" s="166"/>
      <c r="C165" s="166"/>
      <c r="D165" s="202"/>
      <c r="E165" s="202"/>
      <c r="F165" s="202"/>
      <c r="G165" s="202"/>
      <c r="H165" s="202"/>
      <c r="I165" s="202"/>
      <c r="J165" s="202"/>
      <c r="K165" s="202"/>
      <c r="L165" s="202"/>
      <c r="M165" s="202"/>
      <c r="N165" s="202"/>
      <c r="O165" s="202"/>
      <c r="P165" s="202"/>
    </row>
    <row r="166" spans="2:17" s="5" customFormat="1" x14ac:dyDescent="0.2">
      <c r="B166" s="174" t="s">
        <v>68</v>
      </c>
      <c r="C166" s="174" t="s">
        <v>261</v>
      </c>
      <c r="D166" s="189">
        <v>-65427.04754</v>
      </c>
      <c r="E166" s="189">
        <v>741159.30234000005</v>
      </c>
      <c r="F166" s="189">
        <v>708851.76379</v>
      </c>
      <c r="G166" s="189">
        <v>1183130.5223800002</v>
      </c>
      <c r="H166" s="189">
        <v>837836.75639</v>
      </c>
      <c r="I166" s="189">
        <v>847054.17714000004</v>
      </c>
      <c r="J166" s="189">
        <v>1317781.527</v>
      </c>
      <c r="K166" s="189">
        <v>999955.99297000002</v>
      </c>
      <c r="L166" s="189">
        <v>620219.43671000004</v>
      </c>
      <c r="M166" s="189">
        <v>1253611.0454000002</v>
      </c>
      <c r="N166" s="189">
        <v>724209.37300000002</v>
      </c>
      <c r="O166" s="190">
        <v>1870768.9289499999</v>
      </c>
      <c r="P166" s="189">
        <v>11039151.778530002</v>
      </c>
      <c r="Q166" s="1"/>
    </row>
    <row r="167" spans="2:17" x14ac:dyDescent="0.2">
      <c r="B167" s="152" t="s">
        <v>262</v>
      </c>
      <c r="C167" s="152" t="s">
        <v>263</v>
      </c>
      <c r="D167" s="27">
        <v>-65903.399999999994</v>
      </c>
      <c r="E167" s="27">
        <v>741353.99800000002</v>
      </c>
      <c r="F167" s="27">
        <v>709550.70299999998</v>
      </c>
      <c r="G167" s="27">
        <v>1183200.5930000001</v>
      </c>
      <c r="H167" s="27">
        <v>836739.48600000003</v>
      </c>
      <c r="I167" s="27">
        <v>848389.37100000004</v>
      </c>
      <c r="J167" s="27">
        <v>1317796.1669999999</v>
      </c>
      <c r="K167" s="27">
        <v>1000607.433</v>
      </c>
      <c r="L167" s="27">
        <v>620627.51300000004</v>
      </c>
      <c r="M167" s="27">
        <v>1253570.121</v>
      </c>
      <c r="N167" s="27">
        <v>726275.22499999998</v>
      </c>
      <c r="O167" s="164">
        <v>1875442.966</v>
      </c>
      <c r="P167" s="27">
        <v>11047650.175999999</v>
      </c>
    </row>
    <row r="168" spans="2:17" ht="12" customHeight="1" thickBot="1" x14ac:dyDescent="0.25">
      <c r="B168" s="166" t="s">
        <v>264</v>
      </c>
      <c r="C168" s="166" t="s">
        <v>265</v>
      </c>
      <c r="D168" s="167">
        <v>476.35246000000001</v>
      </c>
      <c r="E168" s="167">
        <v>-194.69566</v>
      </c>
      <c r="F168" s="167">
        <v>-698.93921</v>
      </c>
      <c r="G168" s="167">
        <v>-70.070619999999991</v>
      </c>
      <c r="H168" s="167">
        <v>1097.2703899999999</v>
      </c>
      <c r="I168" s="167">
        <v>-1335.1938600000001</v>
      </c>
      <c r="J168" s="167">
        <v>-14.64</v>
      </c>
      <c r="K168" s="167">
        <v>-651.44002999999998</v>
      </c>
      <c r="L168" s="167">
        <v>-408.07628999999997</v>
      </c>
      <c r="M168" s="167">
        <v>40.924399999999999</v>
      </c>
      <c r="N168" s="167">
        <v>-2065.8519999999999</v>
      </c>
      <c r="O168" s="168">
        <v>-4674.0370499999999</v>
      </c>
      <c r="P168" s="167">
        <v>-8498.3974699999999</v>
      </c>
    </row>
    <row r="169" spans="2:17" ht="12" customHeight="1" thickBot="1" x14ac:dyDescent="0.25">
      <c r="B169" s="169"/>
      <c r="C169" s="169"/>
      <c r="D169" s="205"/>
      <c r="E169" s="205"/>
      <c r="F169" s="205"/>
      <c r="G169" s="205"/>
      <c r="H169" s="205"/>
      <c r="I169" s="205"/>
      <c r="J169" s="205"/>
      <c r="K169" s="205"/>
      <c r="L169" s="205"/>
      <c r="M169" s="205"/>
      <c r="N169" s="205"/>
      <c r="O169" s="205"/>
      <c r="P169" s="205"/>
    </row>
    <row r="170" spans="2:17" s="5" customFormat="1" ht="12" thickBot="1" x14ac:dyDescent="0.25">
      <c r="B170" s="169" t="s">
        <v>71</v>
      </c>
      <c r="C170" s="169" t="s">
        <v>70</v>
      </c>
      <c r="D170" s="185">
        <v>0</v>
      </c>
      <c r="E170" s="185">
        <v>0</v>
      </c>
      <c r="F170" s="185">
        <v>0</v>
      </c>
      <c r="G170" s="185">
        <v>0</v>
      </c>
      <c r="H170" s="185">
        <v>7.1113200000000001</v>
      </c>
      <c r="I170" s="185">
        <v>0</v>
      </c>
      <c r="J170" s="185">
        <v>0</v>
      </c>
      <c r="K170" s="185">
        <v>0</v>
      </c>
      <c r="L170" s="185">
        <v>561914.55719000008</v>
      </c>
      <c r="M170" s="185">
        <v>0</v>
      </c>
      <c r="N170" s="185">
        <v>-0.31141000000000002</v>
      </c>
      <c r="O170" s="186">
        <v>7.0881300000000005</v>
      </c>
      <c r="P170" s="185">
        <v>561928.44523000019</v>
      </c>
      <c r="Q170" s="1"/>
    </row>
    <row r="171" spans="2:17" ht="12" thickBot="1" x14ac:dyDescent="0.25">
      <c r="B171" s="166"/>
      <c r="C171" s="166"/>
      <c r="D171" s="202"/>
      <c r="E171" s="202"/>
      <c r="F171" s="202"/>
      <c r="G171" s="202"/>
      <c r="H171" s="202"/>
      <c r="I171" s="202"/>
      <c r="J171" s="202"/>
      <c r="K171" s="202"/>
      <c r="L171" s="202"/>
      <c r="M171" s="202"/>
      <c r="N171" s="202"/>
      <c r="O171" s="202"/>
      <c r="P171" s="202"/>
    </row>
    <row r="172" spans="2:17" s="5" customFormat="1" x14ac:dyDescent="0.2">
      <c r="B172" s="174" t="s">
        <v>74</v>
      </c>
      <c r="C172" s="174" t="s">
        <v>266</v>
      </c>
      <c r="D172" s="189">
        <v>1006607.1893000001</v>
      </c>
      <c r="E172" s="189">
        <v>662984.90508000006</v>
      </c>
      <c r="F172" s="189">
        <v>-46124.422250000003</v>
      </c>
      <c r="G172" s="189">
        <v>285012.54350000015</v>
      </c>
      <c r="H172" s="189">
        <v>-1084072.34235</v>
      </c>
      <c r="I172" s="189">
        <v>470794.83489</v>
      </c>
      <c r="J172" s="189">
        <v>1066732.1137699999</v>
      </c>
      <c r="K172" s="189">
        <v>397304.27171000006</v>
      </c>
      <c r="L172" s="189">
        <v>374574.02756000008</v>
      </c>
      <c r="M172" s="189">
        <v>1087796.00272</v>
      </c>
      <c r="N172" s="189">
        <v>1247301.84137</v>
      </c>
      <c r="O172" s="190">
        <v>1914169.7659200002</v>
      </c>
      <c r="P172" s="189">
        <v>7383080.7312200014</v>
      </c>
      <c r="Q172" s="1"/>
    </row>
    <row r="173" spans="2:17" ht="12" customHeight="1" x14ac:dyDescent="0.2">
      <c r="B173" s="152"/>
      <c r="C173" s="155" t="s">
        <v>267</v>
      </c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164"/>
      <c r="P173" s="27"/>
    </row>
    <row r="174" spans="2:17" ht="12" customHeight="1" x14ac:dyDescent="0.2">
      <c r="B174" s="152"/>
      <c r="C174" s="222" t="s">
        <v>268</v>
      </c>
      <c r="D174" s="27">
        <v>1171133.2418199999</v>
      </c>
      <c r="E174" s="27">
        <v>1284218.6108299999</v>
      </c>
      <c r="F174" s="27">
        <v>187620.42840999999</v>
      </c>
      <c r="G174" s="27">
        <v>658137.14744000009</v>
      </c>
      <c r="H174" s="27">
        <v>1343959.57219</v>
      </c>
      <c r="I174" s="27">
        <v>1047325.2449500001</v>
      </c>
      <c r="J174" s="27">
        <v>1436995.2460299998</v>
      </c>
      <c r="K174" s="27">
        <v>1048127.67988</v>
      </c>
      <c r="L174" s="27">
        <v>795410.74107000011</v>
      </c>
      <c r="M174" s="27">
        <v>1466822.4317999999</v>
      </c>
      <c r="N174" s="27">
        <v>1528576.1187800001</v>
      </c>
      <c r="O174" s="164">
        <v>1769998.8992000001</v>
      </c>
      <c r="P174" s="27">
        <v>13738325.362400001</v>
      </c>
    </row>
    <row r="175" spans="2:17" ht="12" customHeight="1" x14ac:dyDescent="0.2">
      <c r="B175" s="152"/>
      <c r="C175" s="223" t="s">
        <v>269</v>
      </c>
      <c r="D175" s="65">
        <v>-164526.05252</v>
      </c>
      <c r="E175" s="65">
        <v>-621233.70574999996</v>
      </c>
      <c r="F175" s="65">
        <v>-233744.85066</v>
      </c>
      <c r="G175" s="65">
        <v>-373124.60394</v>
      </c>
      <c r="H175" s="65">
        <v>-2428031.9145400003</v>
      </c>
      <c r="I175" s="65">
        <v>-576530.41006000002</v>
      </c>
      <c r="J175" s="65">
        <v>-370263.13225999998</v>
      </c>
      <c r="K175" s="65">
        <v>-650823.40817000007</v>
      </c>
      <c r="L175" s="65">
        <v>-420836.71350999997</v>
      </c>
      <c r="M175" s="65">
        <v>-379026.42908000003</v>
      </c>
      <c r="N175" s="65">
        <v>-281274.27741000004</v>
      </c>
      <c r="O175" s="165">
        <v>144170.86671999996</v>
      </c>
      <c r="P175" s="65">
        <v>-6355244.6311799996</v>
      </c>
    </row>
    <row r="176" spans="2:17" ht="12" customHeight="1" x14ac:dyDescent="0.2">
      <c r="B176" s="1" t="s">
        <v>270</v>
      </c>
      <c r="C176" s="152" t="s">
        <v>271</v>
      </c>
      <c r="D176" s="27">
        <v>1138152.9302300001</v>
      </c>
      <c r="E176" s="27">
        <v>1130391.8034699999</v>
      </c>
      <c r="F176" s="27">
        <v>81597.889719999992</v>
      </c>
      <c r="G176" s="27">
        <v>608047.92371</v>
      </c>
      <c r="H176" s="27">
        <v>1325105.8055999998</v>
      </c>
      <c r="I176" s="27">
        <v>1011742.74172</v>
      </c>
      <c r="J176" s="27">
        <v>1197670.6111799998</v>
      </c>
      <c r="K176" s="27">
        <v>966818.32045</v>
      </c>
      <c r="L176" s="27">
        <v>715141.70675000001</v>
      </c>
      <c r="M176" s="27">
        <v>763178.20241999999</v>
      </c>
      <c r="N176" s="27">
        <v>1429331.0804000001</v>
      </c>
      <c r="O176" s="164">
        <v>1462288.02097</v>
      </c>
      <c r="P176" s="27">
        <v>11829467.036619999</v>
      </c>
    </row>
    <row r="177" spans="2:17" ht="12" customHeight="1" x14ac:dyDescent="0.2">
      <c r="B177" s="1" t="s">
        <v>272</v>
      </c>
      <c r="C177" s="152" t="s">
        <v>273</v>
      </c>
      <c r="D177" s="27">
        <v>-65228.929609999999</v>
      </c>
      <c r="E177" s="27">
        <v>-426003.76793999999</v>
      </c>
      <c r="F177" s="27">
        <v>-198373.80844999998</v>
      </c>
      <c r="G177" s="27">
        <v>-198108.44740999999</v>
      </c>
      <c r="H177" s="27">
        <v>-2331558.4121900001</v>
      </c>
      <c r="I177" s="27">
        <v>-476938.61167000001</v>
      </c>
      <c r="J177" s="27">
        <v>-171735.27588999999</v>
      </c>
      <c r="K177" s="27">
        <v>-504858.89038</v>
      </c>
      <c r="L177" s="27">
        <v>-383706.82789999997</v>
      </c>
      <c r="M177" s="27">
        <v>-168063.94544000001</v>
      </c>
      <c r="N177" s="27">
        <v>-202027.35865000001</v>
      </c>
      <c r="O177" s="164">
        <v>370636.60772000003</v>
      </c>
      <c r="P177" s="27">
        <v>-4755967.6678100005</v>
      </c>
    </row>
    <row r="178" spans="2:17" ht="12" customHeight="1" x14ac:dyDescent="0.2">
      <c r="B178" s="1" t="s">
        <v>274</v>
      </c>
      <c r="C178" s="152" t="s">
        <v>275</v>
      </c>
      <c r="D178" s="27">
        <v>-16632.752039999999</v>
      </c>
      <c r="E178" s="27">
        <v>-10124.568039999998</v>
      </c>
      <c r="F178" s="27">
        <v>-26796.130829999998</v>
      </c>
      <c r="G178" s="27">
        <v>-69658.90015999999</v>
      </c>
      <c r="H178" s="27">
        <v>-22237.88134</v>
      </c>
      <c r="I178" s="27">
        <v>-16783.528979999999</v>
      </c>
      <c r="J178" s="27">
        <v>-20769.747239999997</v>
      </c>
      <c r="K178" s="27">
        <v>-10445.631609999999</v>
      </c>
      <c r="L178" s="27">
        <v>-21032.299360000001</v>
      </c>
      <c r="M178" s="27">
        <v>-13798.26499</v>
      </c>
      <c r="N178" s="27">
        <v>-30476.647809999999</v>
      </c>
      <c r="O178" s="164">
        <v>-14284.21387</v>
      </c>
      <c r="P178" s="27">
        <v>-273040.56627000001</v>
      </c>
      <c r="Q178" s="4"/>
    </row>
    <row r="179" spans="2:17" ht="12" customHeight="1" x14ac:dyDescent="0.2">
      <c r="B179" s="1" t="s">
        <v>276</v>
      </c>
      <c r="C179" s="152" t="s">
        <v>277</v>
      </c>
      <c r="D179" s="27">
        <v>31365.472590000001</v>
      </c>
      <c r="E179" s="27">
        <v>19494.00275</v>
      </c>
      <c r="F179" s="27">
        <v>36462.933170000004</v>
      </c>
      <c r="G179" s="27">
        <v>23614.891729999999</v>
      </c>
      <c r="H179" s="27">
        <v>10260.833130000001</v>
      </c>
      <c r="I179" s="27">
        <v>21065.27823</v>
      </c>
      <c r="J179" s="27">
        <v>81034.240849999987</v>
      </c>
      <c r="K179" s="27">
        <v>39581.478430000003</v>
      </c>
      <c r="L179" s="27">
        <v>29828.545480000001</v>
      </c>
      <c r="M179" s="27">
        <v>30442.92138</v>
      </c>
      <c r="N179" s="27">
        <v>39915.9594</v>
      </c>
      <c r="O179" s="164">
        <v>22951.161670000001</v>
      </c>
      <c r="P179" s="27">
        <v>386017.71881000005</v>
      </c>
      <c r="Q179" s="4"/>
    </row>
    <row r="180" spans="2:17" ht="12" customHeight="1" x14ac:dyDescent="0.2">
      <c r="B180" s="1" t="s">
        <v>278</v>
      </c>
      <c r="C180" s="152" t="s">
        <v>279</v>
      </c>
      <c r="D180" s="27">
        <v>-82664.370869999999</v>
      </c>
      <c r="E180" s="27">
        <v>-185094.27416</v>
      </c>
      <c r="F180" s="27">
        <v>-8562.2678599999999</v>
      </c>
      <c r="G180" s="27">
        <v>-105357.25637</v>
      </c>
      <c r="H180" s="27">
        <v>-74235.621010000003</v>
      </c>
      <c r="I180" s="27">
        <v>-82808.269409999994</v>
      </c>
      <c r="J180" s="27">
        <v>-177758.10913</v>
      </c>
      <c r="K180" s="27">
        <v>-135518.88618</v>
      </c>
      <c r="L180" s="27">
        <v>-16097.58625</v>
      </c>
      <c r="M180" s="27">
        <v>-197164.21865</v>
      </c>
      <c r="N180" s="27">
        <v>-48770.270950000006</v>
      </c>
      <c r="O180" s="164">
        <v>-212181.52713</v>
      </c>
      <c r="P180" s="27">
        <v>-1326212.6579700003</v>
      </c>
    </row>
    <row r="181" spans="2:17" ht="12" customHeight="1" thickBot="1" x14ac:dyDescent="0.25">
      <c r="B181" s="166" t="s">
        <v>280</v>
      </c>
      <c r="C181" s="166" t="s">
        <v>281</v>
      </c>
      <c r="D181" s="167">
        <v>1614.8389999999999</v>
      </c>
      <c r="E181" s="167">
        <v>134321.709</v>
      </c>
      <c r="F181" s="167">
        <v>69546.962</v>
      </c>
      <c r="G181" s="167">
        <v>26474.331999999999</v>
      </c>
      <c r="H181" s="167">
        <v>8592.9334600000002</v>
      </c>
      <c r="I181" s="167">
        <v>14517.225</v>
      </c>
      <c r="J181" s="167">
        <v>158290.394</v>
      </c>
      <c r="K181" s="167">
        <v>41727.881000000001</v>
      </c>
      <c r="L181" s="167">
        <v>50440.488840000005</v>
      </c>
      <c r="M181" s="167">
        <v>673201.30799999996</v>
      </c>
      <c r="N181" s="167">
        <v>59329.078979999998</v>
      </c>
      <c r="O181" s="168">
        <v>284759.71655999997</v>
      </c>
      <c r="P181" s="167">
        <v>1522816.86784</v>
      </c>
    </row>
    <row r="182" spans="2:17" ht="12" thickBot="1" x14ac:dyDescent="0.25">
      <c r="B182" s="166"/>
      <c r="C182" s="169"/>
      <c r="D182" s="202"/>
      <c r="E182" s="202"/>
      <c r="F182" s="202"/>
      <c r="G182" s="202"/>
      <c r="H182" s="202"/>
      <c r="I182" s="202"/>
      <c r="J182" s="202"/>
      <c r="K182" s="202"/>
      <c r="L182" s="202"/>
      <c r="M182" s="202"/>
      <c r="N182" s="202"/>
      <c r="O182" s="202"/>
      <c r="P182" s="202"/>
    </row>
    <row r="183" spans="2:17" s="5" customFormat="1" ht="12" thickBot="1" x14ac:dyDescent="0.25">
      <c r="B183" s="169" t="s">
        <v>39</v>
      </c>
      <c r="C183" s="169" t="s">
        <v>38</v>
      </c>
      <c r="D183" s="182">
        <v>0</v>
      </c>
      <c r="E183" s="182">
        <v>0</v>
      </c>
      <c r="F183" s="182">
        <v>0</v>
      </c>
      <c r="G183" s="182">
        <v>0</v>
      </c>
      <c r="H183" s="182">
        <v>0</v>
      </c>
      <c r="I183" s="182">
        <v>0</v>
      </c>
      <c r="J183" s="182">
        <v>0</v>
      </c>
      <c r="K183" s="182">
        <v>0</v>
      </c>
      <c r="L183" s="182">
        <v>0</v>
      </c>
      <c r="M183" s="182">
        <v>0</v>
      </c>
      <c r="N183" s="182">
        <v>0</v>
      </c>
      <c r="O183" s="183">
        <v>0</v>
      </c>
      <c r="P183" s="182">
        <v>0</v>
      </c>
      <c r="Q183" s="1"/>
    </row>
    <row r="184" spans="2:17" x14ac:dyDescent="0.2">
      <c r="B184" s="152"/>
      <c r="C184" s="153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ht="12" customHeight="1" x14ac:dyDescent="0.2">
      <c r="B190" s="152"/>
      <c r="C190" s="153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ht="12" customHeight="1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2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3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x14ac:dyDescent="0.2">
      <c r="B195" s="152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ht="12.75" x14ac:dyDescent="0.2">
      <c r="B196" s="158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3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B203" s="152"/>
      <c r="C203" s="15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I464" s="4"/>
      <c r="J464" s="4"/>
      <c r="K464" s="4"/>
      <c r="L464" s="4"/>
      <c r="M464" s="4"/>
      <c r="N464" s="4"/>
      <c r="O464" s="4"/>
      <c r="P464" s="4"/>
    </row>
  </sheetData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1C77-17AB-4627-B59B-2A59641F0D53}">
  <sheetPr>
    <tabColor theme="4"/>
  </sheetPr>
  <dimension ref="A1:Q463"/>
  <sheetViews>
    <sheetView showGridLines="0" workbookViewId="0">
      <pane xSplit="3" ySplit="4" topLeftCell="D58" activePane="bottomRight" state="frozen"/>
      <selection pane="topRight" activeCell="D1" sqref="D1"/>
      <selection pane="bottomLeft" activeCell="A5" sqref="A5"/>
      <selection pane="bottomRight" activeCell="S150" sqref="S150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11.6640625" style="1" customWidth="1"/>
    <col min="18" max="16384" width="9.33203125" style="1"/>
  </cols>
  <sheetData>
    <row r="1" spans="1:16" ht="12" thickBot="1" x14ac:dyDescent="0.25">
      <c r="A1"/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</row>
    <row r="2" spans="1:16" ht="16.5" thickBot="1" x14ac:dyDescent="0.3">
      <c r="B2" s="209" t="s">
        <v>326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</row>
    <row r="3" spans="1:16" ht="12" customHeight="1" x14ac:dyDescent="0.2">
      <c r="B3" s="226"/>
      <c r="C3" s="226"/>
      <c r="D3" s="227" t="s">
        <v>327</v>
      </c>
      <c r="E3" s="227" t="s">
        <v>328</v>
      </c>
      <c r="F3" s="227" t="s">
        <v>329</v>
      </c>
      <c r="G3" s="227" t="s">
        <v>330</v>
      </c>
      <c r="H3" s="227" t="s">
        <v>331</v>
      </c>
      <c r="I3" s="227" t="s">
        <v>332</v>
      </c>
      <c r="J3" s="227" t="s">
        <v>333</v>
      </c>
      <c r="K3" s="227" t="s">
        <v>334</v>
      </c>
      <c r="L3" s="227" t="s">
        <v>335</v>
      </c>
      <c r="M3" s="227" t="s">
        <v>336</v>
      </c>
      <c r="N3" s="227" t="s">
        <v>337</v>
      </c>
      <c r="O3" s="227" t="s">
        <v>338</v>
      </c>
      <c r="P3" s="227" t="s">
        <v>30</v>
      </c>
    </row>
    <row r="4" spans="1:16" ht="12" thickBot="1" x14ac:dyDescent="0.25">
      <c r="B4" s="228"/>
      <c r="C4" s="228"/>
      <c r="D4" s="229">
        <v>1000</v>
      </c>
      <c r="E4" s="229">
        <v>1000</v>
      </c>
      <c r="F4" s="229">
        <v>1000</v>
      </c>
      <c r="G4" s="229">
        <v>1000</v>
      </c>
      <c r="H4" s="229">
        <v>1000</v>
      </c>
      <c r="I4" s="229">
        <v>1000</v>
      </c>
      <c r="J4" s="229">
        <v>1000</v>
      </c>
      <c r="K4" s="229">
        <v>1000</v>
      </c>
      <c r="L4" s="230">
        <v>1000</v>
      </c>
      <c r="M4" s="229">
        <v>1000</v>
      </c>
      <c r="N4" s="229">
        <v>1000</v>
      </c>
      <c r="O4" s="229">
        <v>1000</v>
      </c>
      <c r="P4" s="229">
        <v>1000</v>
      </c>
    </row>
    <row r="5" spans="1:16" ht="12" customHeight="1" x14ac:dyDescent="0.2">
      <c r="B5" s="224" t="s">
        <v>31</v>
      </c>
      <c r="C5" s="163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</row>
    <row r="6" spans="1:16" ht="12" customHeight="1" x14ac:dyDescent="0.2">
      <c r="B6" s="152"/>
      <c r="C6" s="153" t="s">
        <v>32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152"/>
      <c r="C7" s="163" t="s">
        <v>33</v>
      </c>
      <c r="D7" s="211">
        <v>-3339038.63191</v>
      </c>
      <c r="E7" s="211">
        <v>-195096.03977</v>
      </c>
      <c r="F7" s="211">
        <v>-191208.34766</v>
      </c>
      <c r="G7" s="211">
        <v>-3340098.7646699999</v>
      </c>
      <c r="H7" s="211">
        <v>-253321.9963</v>
      </c>
      <c r="I7" s="211">
        <v>-188584.03128</v>
      </c>
      <c r="J7" s="211">
        <v>-3315478.7804699996</v>
      </c>
      <c r="K7" s="211">
        <v>-187135.17756000001</v>
      </c>
      <c r="L7" s="211">
        <v>-153894.51802000002</v>
      </c>
      <c r="M7" s="211">
        <v>-3322541.6998200002</v>
      </c>
      <c r="N7" s="211">
        <v>-207611.67861999999</v>
      </c>
      <c r="O7" s="211">
        <v>-187497.47725</v>
      </c>
      <c r="P7" s="211">
        <v>-14881507.14333</v>
      </c>
    </row>
    <row r="8" spans="1:16" x14ac:dyDescent="0.2">
      <c r="B8" s="152"/>
      <c r="C8" s="155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36</v>
      </c>
      <c r="C10" s="152" t="s">
        <v>37</v>
      </c>
      <c r="D10" s="18">
        <v>-3339038.63191</v>
      </c>
      <c r="E10" s="18">
        <v>-195096.03977</v>
      </c>
      <c r="F10" s="18">
        <v>-191208.34766</v>
      </c>
      <c r="G10" s="18">
        <v>-3340098.7646699999</v>
      </c>
      <c r="H10" s="18">
        <v>-253321.9963</v>
      </c>
      <c r="I10" s="18">
        <v>-188584.03128</v>
      </c>
      <c r="J10" s="18">
        <v>-3315478.7804699996</v>
      </c>
      <c r="K10" s="18">
        <v>-187135.17756000001</v>
      </c>
      <c r="L10" s="18">
        <v>-153894.51802000002</v>
      </c>
      <c r="M10" s="18">
        <v>-3322541.6998200002</v>
      </c>
      <c r="N10" s="18">
        <v>-207611.67861999999</v>
      </c>
      <c r="O10" s="18">
        <v>-187497.47725</v>
      </c>
      <c r="P10" s="18">
        <v>-14881507.14333</v>
      </c>
    </row>
    <row r="11" spans="1:16" ht="12" customHeight="1" x14ac:dyDescent="0.2">
      <c r="B11" s="152"/>
      <c r="C11" s="152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39</v>
      </c>
      <c r="C12" s="162" t="s">
        <v>40</v>
      </c>
      <c r="D12" s="212">
        <v>0</v>
      </c>
      <c r="E12" s="212">
        <v>0</v>
      </c>
      <c r="F12" s="212">
        <v>0</v>
      </c>
      <c r="G12" s="212">
        <v>0</v>
      </c>
      <c r="H12" s="212">
        <v>0</v>
      </c>
      <c r="I12" s="212">
        <v>0</v>
      </c>
      <c r="J12" s="212">
        <v>0</v>
      </c>
      <c r="K12" s="212">
        <v>0</v>
      </c>
      <c r="L12" s="212">
        <v>0</v>
      </c>
      <c r="M12" s="212">
        <v>0</v>
      </c>
      <c r="N12" s="212">
        <v>0</v>
      </c>
      <c r="O12" s="212">
        <v>0</v>
      </c>
      <c r="P12" s="212">
        <v>0</v>
      </c>
    </row>
    <row r="13" spans="1:16" ht="12" customHeight="1" x14ac:dyDescent="0.2">
      <c r="B13" s="152"/>
      <c r="C13" s="153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33</v>
      </c>
      <c r="D14" s="46">
        <v>82233097.593930021</v>
      </c>
      <c r="E14" s="46">
        <v>92639530.588620007</v>
      </c>
      <c r="F14" s="46">
        <v>97650702.563660011</v>
      </c>
      <c r="G14" s="46">
        <v>51962594.680079997</v>
      </c>
      <c r="H14" s="46">
        <v>62741187.368819997</v>
      </c>
      <c r="I14" s="46">
        <v>55982002.429070018</v>
      </c>
      <c r="J14" s="46">
        <v>48392606.598269999</v>
      </c>
      <c r="K14" s="46">
        <v>92573590.705720022</v>
      </c>
      <c r="L14" s="46">
        <v>61820665.888670012</v>
      </c>
      <c r="M14" s="46">
        <v>59243746.301199988</v>
      </c>
      <c r="N14" s="46">
        <v>118123406.02500001</v>
      </c>
      <c r="O14" s="46">
        <v>98041484.358249977</v>
      </c>
      <c r="P14" s="46">
        <v>921404615.10128987</v>
      </c>
    </row>
    <row r="15" spans="1:16" ht="12" customHeight="1" x14ac:dyDescent="0.2">
      <c r="B15" s="152"/>
      <c r="C15" s="152" t="s">
        <v>42</v>
      </c>
      <c r="D15" s="18">
        <v>-153797.68879999997</v>
      </c>
      <c r="E15" s="18">
        <v>-144937.24487999998</v>
      </c>
      <c r="F15" s="18">
        <v>-1061705.22777</v>
      </c>
      <c r="G15" s="18">
        <v>-95661.557520000002</v>
      </c>
      <c r="H15" s="18">
        <v>-2017707.02884</v>
      </c>
      <c r="I15" s="18">
        <v>-396702.57811</v>
      </c>
      <c r="J15" s="18">
        <v>-3144487.6715500001</v>
      </c>
      <c r="K15" s="18">
        <v>-981051.84503000008</v>
      </c>
      <c r="L15" s="18">
        <v>-163634.64231</v>
      </c>
      <c r="M15" s="18">
        <v>-372656.24128999998</v>
      </c>
      <c r="N15" s="18">
        <v>-1662972.0095500001</v>
      </c>
      <c r="O15" s="18">
        <v>183731.40771000003</v>
      </c>
      <c r="P15" s="18">
        <v>-10011582.32794</v>
      </c>
    </row>
    <row r="16" spans="1:16" ht="12" customHeight="1" x14ac:dyDescent="0.2">
      <c r="B16" s="152"/>
      <c r="C16" s="163" t="s">
        <v>43</v>
      </c>
      <c r="D16" s="212">
        <v>82386895.282730028</v>
      </c>
      <c r="E16" s="212">
        <v>92784467.833500013</v>
      </c>
      <c r="F16" s="212">
        <v>98712407.791430011</v>
      </c>
      <c r="G16" s="212">
        <v>52058256.237599999</v>
      </c>
      <c r="H16" s="212">
        <v>64758894.397659995</v>
      </c>
      <c r="I16" s="212">
        <v>56378705.00718002</v>
      </c>
      <c r="J16" s="212">
        <v>51537094.269819997</v>
      </c>
      <c r="K16" s="212">
        <v>93554642.550750017</v>
      </c>
      <c r="L16" s="212">
        <v>61984300.530980013</v>
      </c>
      <c r="M16" s="212">
        <v>59616402.542489991</v>
      </c>
      <c r="N16" s="212">
        <v>119786378.03455001</v>
      </c>
      <c r="O16" s="212">
        <v>97857752.950539976</v>
      </c>
      <c r="P16" s="212">
        <v>931416197.42923009</v>
      </c>
    </row>
    <row r="17" spans="2:16" ht="12" customHeight="1" x14ac:dyDescent="0.2">
      <c r="B17" s="152"/>
      <c r="C17" s="155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44</v>
      </c>
      <c r="C19" s="152" t="s">
        <v>45</v>
      </c>
      <c r="D19" s="18">
        <v>32629092.212060004</v>
      </c>
      <c r="E19" s="18">
        <v>29552601.930640005</v>
      </c>
      <c r="F19" s="18">
        <v>47470592.238380015</v>
      </c>
      <c r="G19" s="18">
        <v>23427890.13648</v>
      </c>
      <c r="H19" s="18">
        <v>33115476.131049998</v>
      </c>
      <c r="I19" s="18">
        <v>32601102.14426</v>
      </c>
      <c r="J19" s="18">
        <v>31312030.951769996</v>
      </c>
      <c r="K19" s="18">
        <v>41455811.387040004</v>
      </c>
      <c r="L19" s="18">
        <v>36092997.985250011</v>
      </c>
      <c r="M19" s="18">
        <v>31590072.773389995</v>
      </c>
      <c r="N19" s="18">
        <v>27799494.36987</v>
      </c>
      <c r="O19" s="18">
        <v>45175154.017510004</v>
      </c>
      <c r="P19" s="18">
        <v>412222316.27770001</v>
      </c>
    </row>
    <row r="20" spans="2:16" ht="12" customHeight="1" x14ac:dyDescent="0.2">
      <c r="B20" s="152" t="s">
        <v>46</v>
      </c>
      <c r="C20" s="152" t="s">
        <v>47</v>
      </c>
      <c r="D20" s="18">
        <v>-458385.37545999995</v>
      </c>
      <c r="E20" s="18">
        <v>222584.84256999998</v>
      </c>
      <c r="F20" s="18">
        <v>23580473.696959998</v>
      </c>
      <c r="G20" s="18">
        <v>-571409.72349999996</v>
      </c>
      <c r="H20" s="18">
        <v>-1264847.5069600001</v>
      </c>
      <c r="I20" s="18">
        <v>-708468.99503999995</v>
      </c>
      <c r="J20" s="18">
        <v>-475943.63513999997</v>
      </c>
      <c r="K20" s="18">
        <v>-1483429.1967200001</v>
      </c>
      <c r="L20" s="18">
        <v>-146300.16047999999</v>
      </c>
      <c r="M20" s="18">
        <v>847211.27359</v>
      </c>
      <c r="N20" s="18">
        <v>59522770.250289999</v>
      </c>
      <c r="O20" s="18">
        <v>7553692.2412299998</v>
      </c>
      <c r="P20" s="18">
        <v>86617947.711339995</v>
      </c>
    </row>
    <row r="21" spans="2:16" ht="12" customHeight="1" x14ac:dyDescent="0.2">
      <c r="B21" s="152" t="s">
        <v>48</v>
      </c>
      <c r="C21" s="152" t="s">
        <v>49</v>
      </c>
      <c r="D21" s="18">
        <v>43734786.979510002</v>
      </c>
      <c r="E21" s="18">
        <v>19372191.916049998</v>
      </c>
      <c r="F21" s="18">
        <v>10629.244020000098</v>
      </c>
      <c r="G21" s="18">
        <v>28512.435209997177</v>
      </c>
      <c r="H21" s="18">
        <v>21850.744709999086</v>
      </c>
      <c r="I21" s="18">
        <v>203971.3132800087</v>
      </c>
      <c r="J21" s="18">
        <v>131611.35232000056</v>
      </c>
      <c r="K21" s="18">
        <v>-7386.1055900081992</v>
      </c>
      <c r="L21" s="18">
        <v>-7904.2908600082001</v>
      </c>
      <c r="M21" s="18">
        <v>-22408.948050008199</v>
      </c>
      <c r="N21" s="18">
        <v>-63218.859190008196</v>
      </c>
      <c r="O21" s="18">
        <v>66830.165459975411</v>
      </c>
      <c r="P21" s="18">
        <v>63469465.946869947</v>
      </c>
    </row>
    <row r="22" spans="2:16" ht="12" customHeight="1" x14ac:dyDescent="0.2">
      <c r="B22" s="152" t="s">
        <v>50</v>
      </c>
      <c r="C22" s="152" t="s">
        <v>51</v>
      </c>
      <c r="D22" s="18">
        <v>42668.134409999999</v>
      </c>
      <c r="E22" s="18">
        <v>748960.60252999992</v>
      </c>
      <c r="F22" s="18">
        <v>619030.35155999998</v>
      </c>
      <c r="G22" s="18">
        <v>769338.11149000004</v>
      </c>
      <c r="H22" s="18">
        <v>591684.38916999998</v>
      </c>
      <c r="I22" s="18">
        <v>628907.74771999998</v>
      </c>
      <c r="J22" s="18">
        <v>717192.63399999996</v>
      </c>
      <c r="K22" s="18">
        <v>656470.65300000005</v>
      </c>
      <c r="L22" s="18">
        <v>560072.0098</v>
      </c>
      <c r="M22" s="18">
        <v>657262.92825</v>
      </c>
      <c r="N22" s="18">
        <v>557756.77211000002</v>
      </c>
      <c r="O22" s="18">
        <v>1280248.3236999998</v>
      </c>
      <c r="P22" s="18">
        <v>7829592.6577399997</v>
      </c>
    </row>
    <row r="23" spans="2:16" ht="12" customHeight="1" x14ac:dyDescent="0.2">
      <c r="B23" s="152" t="s">
        <v>52</v>
      </c>
      <c r="C23" s="152" t="s">
        <v>53</v>
      </c>
      <c r="D23" s="18">
        <v>-136575.65999000001</v>
      </c>
      <c r="E23" s="18">
        <v>26210.428359999998</v>
      </c>
      <c r="F23" s="18">
        <v>17473.560239999999</v>
      </c>
      <c r="G23" s="18">
        <v>19046.02245</v>
      </c>
      <c r="H23" s="18">
        <v>-33008.861069999999</v>
      </c>
      <c r="I23" s="18">
        <v>21574.941199999997</v>
      </c>
      <c r="J23" s="18">
        <v>17850.724750000001</v>
      </c>
      <c r="K23" s="18">
        <v>18561.525550000002</v>
      </c>
      <c r="L23" s="18">
        <v>38220.29737</v>
      </c>
      <c r="M23" s="18">
        <v>29781.633320000001</v>
      </c>
      <c r="N23" s="18">
        <v>21425.963379999997</v>
      </c>
      <c r="O23" s="18">
        <v>132487.22962999999</v>
      </c>
      <c r="P23" s="18">
        <v>173047.80518999996</v>
      </c>
    </row>
    <row r="24" spans="2:16" ht="12" customHeight="1" x14ac:dyDescent="0.2">
      <c r="B24" s="152"/>
      <c r="C24" s="152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55</v>
      </c>
      <c r="C25" s="152" t="s">
        <v>56</v>
      </c>
      <c r="D25" s="18">
        <v>5153180.24168</v>
      </c>
      <c r="E25" s="18">
        <v>36025359.188519999</v>
      </c>
      <c r="F25" s="18">
        <v>17570453.11815</v>
      </c>
      <c r="G25" s="18">
        <v>17914223.921400003</v>
      </c>
      <c r="H25" s="18">
        <v>24735515.331670001</v>
      </c>
      <c r="I25" s="18">
        <v>15246734.36709</v>
      </c>
      <c r="J25" s="18">
        <v>7294420.54158</v>
      </c>
      <c r="K25" s="18">
        <v>46556257.296460003</v>
      </c>
      <c r="L25" s="18">
        <v>17021251.733279999</v>
      </c>
      <c r="M25" s="18">
        <v>17884289.638070002</v>
      </c>
      <c r="N25" s="18">
        <v>25517537.945429999</v>
      </c>
      <c r="O25" s="18">
        <v>31471090.35238</v>
      </c>
      <c r="P25" s="18">
        <v>262390313.67571002</v>
      </c>
    </row>
    <row r="26" spans="2:16" ht="12" customHeight="1" x14ac:dyDescent="0.2">
      <c r="B26" s="152" t="s">
        <v>57</v>
      </c>
      <c r="C26" s="152" t="s">
        <v>58</v>
      </c>
      <c r="D26" s="18">
        <v>-472949.31477999996</v>
      </c>
      <c r="E26" s="18">
        <v>2206647.6010500002</v>
      </c>
      <c r="F26" s="18">
        <v>3342897.1467199996</v>
      </c>
      <c r="G26" s="18">
        <v>3424109.5630999999</v>
      </c>
      <c r="H26" s="18">
        <v>2400998.1386199999</v>
      </c>
      <c r="I26" s="18">
        <v>3187618.24456</v>
      </c>
      <c r="J26" s="18">
        <v>3112283.7419099999</v>
      </c>
      <c r="K26" s="18">
        <v>1266235.8542299999</v>
      </c>
      <c r="L26" s="18">
        <v>2556345.3639499997</v>
      </c>
      <c r="M26" s="18">
        <v>2606837.4751900001</v>
      </c>
      <c r="N26" s="18">
        <v>1791417.82684</v>
      </c>
      <c r="O26" s="18">
        <v>5670052.9465800002</v>
      </c>
      <c r="P26" s="18">
        <v>31092494.587969996</v>
      </c>
    </row>
    <row r="27" spans="2:16" ht="12" customHeight="1" x14ac:dyDescent="0.2">
      <c r="B27" s="152" t="s">
        <v>59</v>
      </c>
      <c r="C27" s="152" t="s">
        <v>60</v>
      </c>
      <c r="D27" s="18">
        <v>937420.46510000003</v>
      </c>
      <c r="E27" s="18">
        <v>2043169.76098</v>
      </c>
      <c r="F27" s="18">
        <v>2026935.7874</v>
      </c>
      <c r="G27" s="18">
        <v>2335061.9186300002</v>
      </c>
      <c r="H27" s="18">
        <v>1875667.9146700001</v>
      </c>
      <c r="I27" s="18">
        <v>2108092.0587800001</v>
      </c>
      <c r="J27" s="18">
        <v>2189787.03522</v>
      </c>
      <c r="K27" s="18">
        <v>1800305.8672499999</v>
      </c>
      <c r="L27" s="18">
        <v>2041134.6537000001</v>
      </c>
      <c r="M27" s="18">
        <v>1910243.26776</v>
      </c>
      <c r="N27" s="18">
        <v>1705029.7382400001</v>
      </c>
      <c r="O27" s="18">
        <v>2868295.00086</v>
      </c>
      <c r="P27" s="18">
        <v>23841143.468589999</v>
      </c>
    </row>
    <row r="28" spans="2:16" ht="12" customHeight="1" x14ac:dyDescent="0.2">
      <c r="B28" s="152" t="s">
        <v>61</v>
      </c>
      <c r="C28" s="152" t="s">
        <v>62</v>
      </c>
      <c r="D28" s="18">
        <v>-6891.8426600000003</v>
      </c>
      <c r="E28" s="18">
        <v>397125.07423000003</v>
      </c>
      <c r="F28" s="18">
        <v>508933.56005000003</v>
      </c>
      <c r="G28" s="18">
        <v>1016266.09637</v>
      </c>
      <c r="H28" s="18">
        <v>444920.91510000004</v>
      </c>
      <c r="I28" s="18">
        <v>500973.99806999997</v>
      </c>
      <c r="J28" s="18">
        <v>954576.59010000003</v>
      </c>
      <c r="K28" s="18">
        <v>400011.95776000002</v>
      </c>
      <c r="L28" s="18">
        <v>537264.74849999999</v>
      </c>
      <c r="M28" s="18">
        <v>788942.9251900001</v>
      </c>
      <c r="N28" s="18">
        <v>347609.89418</v>
      </c>
      <c r="O28" s="18">
        <v>1460382.99107</v>
      </c>
      <c r="P28" s="18">
        <v>7350116.9079599995</v>
      </c>
    </row>
    <row r="29" spans="2:16" ht="12" customHeight="1" x14ac:dyDescent="0.2">
      <c r="B29" s="152" t="s">
        <v>63</v>
      </c>
      <c r="C29" s="152" t="s">
        <v>64</v>
      </c>
      <c r="D29" s="18">
        <v>11562.056550000001</v>
      </c>
      <c r="E29" s="18">
        <v>169150.85305999999</v>
      </c>
      <c r="F29" s="18">
        <v>239498.90030000001</v>
      </c>
      <c r="G29" s="18">
        <v>185979.74163999999</v>
      </c>
      <c r="H29" s="18">
        <v>215012.39979</v>
      </c>
      <c r="I29" s="18">
        <v>198770.84153000001</v>
      </c>
      <c r="J29" s="18">
        <v>310735.71032000001</v>
      </c>
      <c r="K29" s="18">
        <v>206933.69399999999</v>
      </c>
      <c r="L29" s="18">
        <v>249458.04427000001</v>
      </c>
      <c r="M29" s="18">
        <v>202204.92803000001</v>
      </c>
      <c r="N29" s="18">
        <v>200008.36763999998</v>
      </c>
      <c r="O29" s="18">
        <v>397532.53367000003</v>
      </c>
      <c r="P29" s="18">
        <v>2586848.0707999999</v>
      </c>
    </row>
    <row r="30" spans="2:16" ht="12" customHeight="1" x14ac:dyDescent="0.2">
      <c r="B30" s="152" t="s">
        <v>65</v>
      </c>
      <c r="C30" s="152" t="s">
        <v>66</v>
      </c>
      <c r="D30" s="18">
        <v>491627.98339999997</v>
      </c>
      <c r="E30" s="18">
        <v>846831.14248000004</v>
      </c>
      <c r="F30" s="18">
        <v>1383395.91126</v>
      </c>
      <c r="G30" s="18">
        <v>1345337.93811</v>
      </c>
      <c r="H30" s="18">
        <v>830520.85214999993</v>
      </c>
      <c r="I30" s="18">
        <v>735841.87248999998</v>
      </c>
      <c r="J30" s="18">
        <v>1522281.99227</v>
      </c>
      <c r="K30" s="18">
        <v>1198872.08818</v>
      </c>
      <c r="L30" s="18">
        <v>1008959.98292</v>
      </c>
      <c r="M30" s="18">
        <v>1564184.4413599998</v>
      </c>
      <c r="N30" s="18">
        <v>1008618.7746900001</v>
      </c>
      <c r="O30" s="18">
        <v>-301314.55288999988</v>
      </c>
      <c r="P30" s="18">
        <v>11635158.426420001</v>
      </c>
    </row>
    <row r="31" spans="2:16" ht="12" customHeight="1" x14ac:dyDescent="0.2">
      <c r="B31" s="152"/>
      <c r="C31" s="152" t="s">
        <v>339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68</v>
      </c>
      <c r="C32" s="152" t="s">
        <v>340</v>
      </c>
      <c r="D32" s="18">
        <v>28886.340769999999</v>
      </c>
      <c r="E32" s="18">
        <v>509610.55227999995</v>
      </c>
      <c r="F32" s="18">
        <v>666654.07532000006</v>
      </c>
      <c r="G32" s="18">
        <v>1160707.0633099999</v>
      </c>
      <c r="H32" s="18">
        <v>776772.79798000003</v>
      </c>
      <c r="I32" s="18">
        <v>882615.43920999998</v>
      </c>
      <c r="J32" s="18">
        <v>1276657.83146</v>
      </c>
      <c r="K32" s="18">
        <v>1016092.96668</v>
      </c>
      <c r="L32" s="18">
        <v>635146.35532000009</v>
      </c>
      <c r="M32" s="18">
        <v>1116554.4957699999</v>
      </c>
      <c r="N32" s="18">
        <v>631786.60882000008</v>
      </c>
      <c r="O32" s="18">
        <v>1968911.6229999999</v>
      </c>
      <c r="P32" s="18">
        <v>10670396.14992</v>
      </c>
    </row>
    <row r="33" spans="1:17" ht="12" customHeight="1" x14ac:dyDescent="0.2">
      <c r="B33" s="152"/>
      <c r="C33" s="152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71</v>
      </c>
      <c r="C34" s="152" t="s">
        <v>72</v>
      </c>
      <c r="D34" s="18">
        <v>0</v>
      </c>
      <c r="E34" s="18">
        <v>0</v>
      </c>
      <c r="F34" s="18">
        <v>0</v>
      </c>
      <c r="G34" s="18">
        <v>0</v>
      </c>
      <c r="H34" s="18">
        <v>-8.0382600000000011</v>
      </c>
      <c r="I34" s="18">
        <v>0</v>
      </c>
      <c r="J34" s="18">
        <v>0</v>
      </c>
      <c r="K34" s="18">
        <v>0</v>
      </c>
      <c r="L34" s="18">
        <v>609681.24600000004</v>
      </c>
      <c r="M34" s="18">
        <v>0</v>
      </c>
      <c r="N34" s="18">
        <v>-1.20455</v>
      </c>
      <c r="O34" s="18">
        <v>10.14268</v>
      </c>
      <c r="P34" s="18">
        <v>609682.14587000012</v>
      </c>
    </row>
    <row r="35" spans="1:17" ht="12" customHeight="1" x14ac:dyDescent="0.2">
      <c r="B35" s="152"/>
      <c r="C35" s="152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63" t="s">
        <v>74</v>
      </c>
      <c r="C36" s="163" t="s">
        <v>75</v>
      </c>
      <c r="D36" s="212">
        <v>278675.37334000005</v>
      </c>
      <c r="E36" s="212">
        <v>519086.69587</v>
      </c>
      <c r="F36" s="212">
        <v>213734.97329999995</v>
      </c>
      <c r="G36" s="212">
        <v>907531.4553899999</v>
      </c>
      <c r="H36" s="212">
        <v>-969367.83979999996</v>
      </c>
      <c r="I36" s="212">
        <v>374268.45591999998</v>
      </c>
      <c r="J36" s="212">
        <v>29121.127710000037</v>
      </c>
      <c r="K36" s="212">
        <v>-511147.28212000011</v>
      </c>
      <c r="L36" s="212">
        <v>624337.91964999994</v>
      </c>
      <c r="M36" s="212">
        <v>68569.469330000036</v>
      </c>
      <c r="N36" s="212">
        <v>-916830.42275000014</v>
      </c>
      <c r="O36" s="212">
        <v>298111.34337000002</v>
      </c>
      <c r="P36" s="212">
        <v>916091.26920999971</v>
      </c>
    </row>
    <row r="37" spans="1:17" s="5" customFormat="1" ht="12" customHeight="1" thickBot="1" x14ac:dyDescent="0.25">
      <c r="B37" s="219">
        <v>38</v>
      </c>
      <c r="C37" s="169" t="s">
        <v>341</v>
      </c>
      <c r="D37" s="213">
        <v>78894058.962020025</v>
      </c>
      <c r="E37" s="213">
        <v>92444434.54885</v>
      </c>
      <c r="F37" s="213">
        <v>97459494.216000006</v>
      </c>
      <c r="G37" s="213">
        <v>48622495.915409997</v>
      </c>
      <c r="H37" s="213">
        <v>62487865.37252</v>
      </c>
      <c r="I37" s="213">
        <v>55793418.397790015</v>
      </c>
      <c r="J37" s="213">
        <v>45077127.8178</v>
      </c>
      <c r="K37" s="213">
        <v>92386455.528160021</v>
      </c>
      <c r="L37" s="213">
        <v>61666771.370650016</v>
      </c>
      <c r="M37" s="213">
        <v>55921204.601379991</v>
      </c>
      <c r="N37" s="213">
        <v>117915794.34638001</v>
      </c>
      <c r="O37" s="213">
        <v>97853986.880999982</v>
      </c>
      <c r="P37" s="213">
        <v>906523107.95796013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77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206" t="s">
        <v>78</v>
      </c>
      <c r="C40" s="166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</row>
    <row r="41" spans="1:17" s="5" customFormat="1" ht="12" customHeight="1" x14ac:dyDescent="0.2">
      <c r="B41" s="153" t="s">
        <v>44</v>
      </c>
      <c r="C41" s="153" t="s">
        <v>79</v>
      </c>
      <c r="D41" s="46">
        <v>32629092.212060004</v>
      </c>
      <c r="E41" s="46">
        <v>29552601.930640005</v>
      </c>
      <c r="F41" s="46">
        <v>47470592.238380015</v>
      </c>
      <c r="G41" s="46">
        <v>23427890.13648</v>
      </c>
      <c r="H41" s="46">
        <v>33115476.131049998</v>
      </c>
      <c r="I41" s="46">
        <v>32601102.14426</v>
      </c>
      <c r="J41" s="46">
        <v>31312030.951769996</v>
      </c>
      <c r="K41" s="46">
        <v>41455811.387040004</v>
      </c>
      <c r="L41" s="46">
        <v>36092997.985250011</v>
      </c>
      <c r="M41" s="46">
        <v>31590072.773389995</v>
      </c>
      <c r="N41" s="46">
        <v>27799494.36987</v>
      </c>
      <c r="O41" s="46">
        <v>45175154.017510004</v>
      </c>
      <c r="P41" s="46">
        <v>412222316.27770001</v>
      </c>
      <c r="Q41" s="1"/>
    </row>
    <row r="42" spans="1:17" ht="12" customHeight="1" x14ac:dyDescent="0.2">
      <c r="B42" s="207" t="s">
        <v>80</v>
      </c>
      <c r="C42" s="207" t="s">
        <v>81</v>
      </c>
      <c r="D42" s="208">
        <v>32563454.536730003</v>
      </c>
      <c r="E42" s="208">
        <v>28960457.558800004</v>
      </c>
      <c r="F42" s="208">
        <v>46890098.324120007</v>
      </c>
      <c r="G42" s="208">
        <v>22944289.60647</v>
      </c>
      <c r="H42" s="208">
        <v>32589392.69382</v>
      </c>
      <c r="I42" s="208">
        <v>31920225.445620004</v>
      </c>
      <c r="J42" s="208">
        <v>30930463.938979995</v>
      </c>
      <c r="K42" s="208">
        <v>40863520.070020005</v>
      </c>
      <c r="L42" s="208">
        <v>34572059.869240008</v>
      </c>
      <c r="M42" s="208">
        <v>31050794.419499997</v>
      </c>
      <c r="N42" s="208">
        <v>27028741.880679999</v>
      </c>
      <c r="O42" s="208">
        <v>44306879.867979996</v>
      </c>
      <c r="P42" s="208">
        <v>404620378.21196002</v>
      </c>
    </row>
    <row r="43" spans="1:17" ht="12" customHeight="1" x14ac:dyDescent="0.2">
      <c r="B43" s="152" t="s">
        <v>82</v>
      </c>
      <c r="C43" s="207" t="s">
        <v>342</v>
      </c>
      <c r="D43" s="208">
        <v>56058332.465000004</v>
      </c>
      <c r="E43" s="208">
        <v>52556349.80443</v>
      </c>
      <c r="F43" s="208">
        <v>70386916.34747</v>
      </c>
      <c r="G43" s="208">
        <v>46482810.601669997</v>
      </c>
      <c r="H43" s="208">
        <v>57499286.596949995</v>
      </c>
      <c r="I43" s="208">
        <v>55667190.811219998</v>
      </c>
      <c r="J43" s="208">
        <v>54449668.915309995</v>
      </c>
      <c r="K43" s="208">
        <v>64850708.926040001</v>
      </c>
      <c r="L43" s="208">
        <v>59111010.519400001</v>
      </c>
      <c r="M43" s="208">
        <v>54525906.536129996</v>
      </c>
      <c r="N43" s="208">
        <v>50795688.594039999</v>
      </c>
      <c r="O43" s="208">
        <v>66387823.948159993</v>
      </c>
      <c r="P43" s="208">
        <v>688771694.06581998</v>
      </c>
    </row>
    <row r="44" spans="1:17" ht="12" customHeight="1" x14ac:dyDescent="0.2">
      <c r="B44" s="152"/>
      <c r="C44" s="155" t="s">
        <v>343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215" t="s">
        <v>85</v>
      </c>
      <c r="D45" s="27">
        <v>39117424.002750002</v>
      </c>
      <c r="E45" s="27">
        <v>37264131.597050004</v>
      </c>
      <c r="F45" s="27">
        <v>41365944.737290002</v>
      </c>
      <c r="G45" s="27">
        <v>42258175.708349995</v>
      </c>
      <c r="H45" s="27">
        <v>41595818.351609997</v>
      </c>
      <c r="I45" s="27">
        <v>40602981.319019996</v>
      </c>
      <c r="J45" s="27">
        <v>39587409.564580001</v>
      </c>
      <c r="K45" s="27">
        <v>39277942.374290004</v>
      </c>
      <c r="L45" s="27">
        <v>41560552.176589996</v>
      </c>
      <c r="M45" s="27">
        <v>39531429.641580001</v>
      </c>
      <c r="N45" s="27">
        <v>39132919.677500002</v>
      </c>
      <c r="O45" s="27">
        <v>46245504.394650005</v>
      </c>
      <c r="P45" s="27">
        <v>487540233.54525995</v>
      </c>
    </row>
    <row r="46" spans="1:17" ht="12" customHeight="1" x14ac:dyDescent="0.2">
      <c r="B46" s="152"/>
      <c r="C46" s="215" t="s">
        <v>86</v>
      </c>
      <c r="D46" s="27">
        <v>6795645.2228200007</v>
      </c>
      <c r="E46" s="27">
        <v>7366050.5683300011</v>
      </c>
      <c r="F46" s="27">
        <v>8226991.5244499994</v>
      </c>
      <c r="G46" s="27">
        <v>8487193.0395899992</v>
      </c>
      <c r="H46" s="27">
        <v>8398477.9237600006</v>
      </c>
      <c r="I46" s="27">
        <v>8175140.0060300007</v>
      </c>
      <c r="J46" s="27">
        <v>7916450.1229400001</v>
      </c>
      <c r="K46" s="27">
        <v>7683458.5235400014</v>
      </c>
      <c r="L46" s="27">
        <v>8015228.4046800006</v>
      </c>
      <c r="M46" s="27">
        <v>7976150.4670000002</v>
      </c>
      <c r="N46" s="27">
        <v>8060940.5081700003</v>
      </c>
      <c r="O46" s="27">
        <v>10103910.508300001</v>
      </c>
      <c r="P46" s="27">
        <v>97205636.819610015</v>
      </c>
    </row>
    <row r="47" spans="1:17" ht="12" customHeight="1" x14ac:dyDescent="0.2">
      <c r="B47" s="152"/>
      <c r="C47" s="215" t="s">
        <v>87</v>
      </c>
      <c r="D47" s="27">
        <v>104.208</v>
      </c>
      <c r="E47" s="27">
        <v>81.872</v>
      </c>
      <c r="F47" s="27">
        <v>223052.63399999999</v>
      </c>
      <c r="G47" s="27">
        <v>196668.144</v>
      </c>
      <c r="H47" s="27">
        <v>17083.767</v>
      </c>
      <c r="I47" s="27">
        <v>175.82300000000001</v>
      </c>
      <c r="J47" s="27">
        <v>250.595</v>
      </c>
      <c r="K47" s="27">
        <v>12144819.074999999</v>
      </c>
      <c r="L47" s="27">
        <v>42900.699000000001</v>
      </c>
      <c r="M47" s="27">
        <v>1304.6379999999999</v>
      </c>
      <c r="N47" s="27">
        <v>84.260999999999996</v>
      </c>
      <c r="O47" s="27">
        <v>-115264.69100000001</v>
      </c>
      <c r="P47" s="27">
        <v>12511261.025</v>
      </c>
    </row>
    <row r="48" spans="1:17" ht="12" customHeight="1" x14ac:dyDescent="0.2">
      <c r="B48" s="152"/>
      <c r="C48" s="215" t="s">
        <v>88</v>
      </c>
      <c r="D48" s="27">
        <v>1029312.34107</v>
      </c>
      <c r="E48" s="27">
        <v>2462996.5009299996</v>
      </c>
      <c r="F48" s="27">
        <v>12738255.37709</v>
      </c>
      <c r="G48" s="27">
        <v>7880161.18145</v>
      </c>
      <c r="H48" s="27">
        <v>2297281.8909800001</v>
      </c>
      <c r="I48" s="27">
        <v>2019239.9059900001</v>
      </c>
      <c r="J48" s="27">
        <v>1014966.43414</v>
      </c>
      <c r="K48" s="27">
        <v>209451.39157000001</v>
      </c>
      <c r="L48" s="27">
        <v>2857750.5845900001</v>
      </c>
      <c r="M48" s="27">
        <v>515532.67450999992</v>
      </c>
      <c r="N48" s="27">
        <v>-1497853.6982</v>
      </c>
      <c r="O48" s="27">
        <v>2769748.8602899997</v>
      </c>
      <c r="P48" s="27">
        <v>34296843.444409996</v>
      </c>
    </row>
    <row r="49" spans="2:17" ht="12" customHeight="1" x14ac:dyDescent="0.2">
      <c r="B49" s="152"/>
      <c r="C49" s="215" t="s">
        <v>89</v>
      </c>
      <c r="D49" s="27">
        <v>171187.84299999999</v>
      </c>
      <c r="E49" s="27">
        <v>171023.64300000001</v>
      </c>
      <c r="F49" s="27">
        <v>172517.185</v>
      </c>
      <c r="G49" s="27">
        <v>172761.53</v>
      </c>
      <c r="H49" s="27">
        <v>172526.89600000001</v>
      </c>
      <c r="I49" s="27">
        <v>-1569.7629999999999</v>
      </c>
      <c r="J49" s="27">
        <v>188357.56099999999</v>
      </c>
      <c r="K49" s="27">
        <v>185142.61300000001</v>
      </c>
      <c r="L49" s="27">
        <v>202943.77600000001</v>
      </c>
      <c r="M49" s="27">
        <v>200578.226</v>
      </c>
      <c r="N49" s="27">
        <v>209486.09299999999</v>
      </c>
      <c r="O49" s="27">
        <v>404.03</v>
      </c>
      <c r="P49" s="27">
        <v>1845359.6329999999</v>
      </c>
    </row>
    <row r="50" spans="2:17" ht="12" customHeight="1" x14ac:dyDescent="0.2">
      <c r="B50" s="152"/>
      <c r="C50" s="215" t="s">
        <v>90</v>
      </c>
      <c r="D50" s="27">
        <v>2438533.1800000002</v>
      </c>
      <c r="E50" s="27">
        <v>2416812.2409999999</v>
      </c>
      <c r="F50" s="27">
        <v>2450793.5150000001</v>
      </c>
      <c r="G50" s="27">
        <v>2474827.8220000002</v>
      </c>
      <c r="H50" s="27">
        <v>2469534.6379999998</v>
      </c>
      <c r="I50" s="27">
        <v>-17694.300999999999</v>
      </c>
      <c r="J50" s="27">
        <v>2910794.8810000001</v>
      </c>
      <c r="K50" s="27">
        <v>2814697.912</v>
      </c>
      <c r="L50" s="27">
        <v>3466688.202</v>
      </c>
      <c r="M50" s="27">
        <v>3321631.7289999998</v>
      </c>
      <c r="N50" s="27">
        <v>3388040.429</v>
      </c>
      <c r="O50" s="27">
        <v>-35336.913999999997</v>
      </c>
      <c r="P50" s="27">
        <v>28099323.333999999</v>
      </c>
    </row>
    <row r="51" spans="2:17" ht="12" customHeight="1" x14ac:dyDescent="0.2">
      <c r="B51" s="152"/>
      <c r="C51" s="215" t="s">
        <v>91</v>
      </c>
      <c r="D51" s="27">
        <v>4772415.0142799998</v>
      </c>
      <c r="E51" s="27">
        <v>1172019.22015</v>
      </c>
      <c r="F51" s="27">
        <v>3814617.3717300002</v>
      </c>
      <c r="G51" s="27">
        <v>3454440.7044799998</v>
      </c>
      <c r="H51" s="27">
        <v>2986823.6155300001</v>
      </c>
      <c r="I51" s="27">
        <v>5937559.59779</v>
      </c>
      <c r="J51" s="27">
        <v>3534247.9729599999</v>
      </c>
      <c r="K51" s="27">
        <v>388388.39640999999</v>
      </c>
      <c r="L51" s="27">
        <v>306901.53130000003</v>
      </c>
      <c r="M51" s="27">
        <v>577419.73265999998</v>
      </c>
      <c r="N51" s="27">
        <v>463564.73447999998</v>
      </c>
      <c r="O51" s="27">
        <v>6057488.4692900004</v>
      </c>
      <c r="P51" s="27">
        <v>33465886.361059997</v>
      </c>
    </row>
    <row r="52" spans="2:17" ht="12" customHeight="1" x14ac:dyDescent="0.2">
      <c r="B52" s="152"/>
      <c r="C52" s="215" t="s">
        <v>92</v>
      </c>
      <c r="D52" s="27">
        <v>696926.91412000009</v>
      </c>
      <c r="E52" s="27">
        <v>468540.38973</v>
      </c>
      <c r="F52" s="27">
        <v>438184.44652</v>
      </c>
      <c r="G52" s="27">
        <v>540903.40526000003</v>
      </c>
      <c r="H52" s="27">
        <v>412118.29176999995</v>
      </c>
      <c r="I52" s="27">
        <v>338204.09508000006</v>
      </c>
      <c r="J52" s="27">
        <v>417003.60029999999</v>
      </c>
      <c r="K52" s="27">
        <v>1729395.3963899999</v>
      </c>
      <c r="L52" s="27">
        <v>1754271.0794399998</v>
      </c>
      <c r="M52" s="27">
        <v>1578091.4620399999</v>
      </c>
      <c r="N52" s="27">
        <v>544410.2146699999</v>
      </c>
      <c r="O52" s="27">
        <v>545643.54536999995</v>
      </c>
      <c r="P52" s="27">
        <v>9463692.84069</v>
      </c>
    </row>
    <row r="53" spans="2:17" ht="12" customHeight="1" x14ac:dyDescent="0.2">
      <c r="B53" s="152"/>
      <c r="C53" s="215" t="s">
        <v>93</v>
      </c>
      <c r="D53" s="27">
        <v>-81633.722829999999</v>
      </c>
      <c r="E53" s="27">
        <v>-200529.09804999997</v>
      </c>
      <c r="F53" s="27">
        <v>-263911.54665000003</v>
      </c>
      <c r="G53" s="27">
        <v>-20044460.36868</v>
      </c>
      <c r="H53" s="27">
        <v>-1875997.4986899998</v>
      </c>
      <c r="I53" s="27">
        <v>-2740796.98697</v>
      </c>
      <c r="J53" s="27">
        <v>-2304036.4687899994</v>
      </c>
      <c r="K53" s="27">
        <v>-650755.43683000002</v>
      </c>
      <c r="L53" s="27">
        <v>-366632.65171999997</v>
      </c>
      <c r="M53" s="27">
        <v>-376124.25669999997</v>
      </c>
      <c r="N53" s="27">
        <v>-598850.47311999998</v>
      </c>
      <c r="O53" s="27">
        <v>-284185.34333000006</v>
      </c>
      <c r="P53" s="27">
        <v>-29787913.852360003</v>
      </c>
    </row>
    <row r="54" spans="2:17" ht="12" customHeight="1" x14ac:dyDescent="0.2">
      <c r="B54" s="152"/>
      <c r="C54" s="215" t="s">
        <v>94</v>
      </c>
      <c r="D54" s="27">
        <v>252158.26800000001</v>
      </c>
      <c r="E54" s="27">
        <v>252717.106</v>
      </c>
      <c r="F54" s="27">
        <v>252808.34299999999</v>
      </c>
      <c r="G54" s="27">
        <v>252677.035</v>
      </c>
      <c r="H54" s="27">
        <v>252624.61300000001</v>
      </c>
      <c r="I54" s="27">
        <v>253470.53099999999</v>
      </c>
      <c r="J54" s="27">
        <v>253651.56299999999</v>
      </c>
      <c r="K54" s="27">
        <v>253474.951</v>
      </c>
      <c r="L54" s="27">
        <v>247689.67800000001</v>
      </c>
      <c r="M54" s="27">
        <v>238270.943</v>
      </c>
      <c r="N54" s="27">
        <v>201069.383</v>
      </c>
      <c r="O54" s="27">
        <v>175591.45300000001</v>
      </c>
      <c r="P54" s="27">
        <v>2886203.8670000001</v>
      </c>
    </row>
    <row r="55" spans="2:17" ht="12" customHeight="1" x14ac:dyDescent="0.2">
      <c r="B55" s="152"/>
      <c r="C55" s="215" t="s">
        <v>95</v>
      </c>
      <c r="D55" s="27">
        <v>603473.10100000002</v>
      </c>
      <c r="E55" s="27">
        <v>685305.70600000001</v>
      </c>
      <c r="F55" s="27">
        <v>765819.41099999996</v>
      </c>
      <c r="G55" s="27">
        <v>632241.91599999997</v>
      </c>
      <c r="H55" s="27">
        <v>620215.86300000001</v>
      </c>
      <c r="I55" s="27">
        <v>945210.86399999994</v>
      </c>
      <c r="J55" s="27">
        <v>641578.24899999995</v>
      </c>
      <c r="K55" s="27">
        <v>598218.99600000004</v>
      </c>
      <c r="L55" s="27">
        <v>692323.25196999998</v>
      </c>
      <c r="M55" s="27">
        <v>669609.42130999989</v>
      </c>
      <c r="N55" s="27">
        <v>670314.52300000004</v>
      </c>
      <c r="O55" s="27">
        <v>744254.44499999995</v>
      </c>
      <c r="P55" s="27">
        <v>8268565.7472800007</v>
      </c>
    </row>
    <row r="56" spans="2:17" ht="12" customHeight="1" x14ac:dyDescent="0.2">
      <c r="B56" s="152"/>
      <c r="C56" s="215" t="s">
        <v>96</v>
      </c>
      <c r="D56" s="27">
        <v>217289.23300000001</v>
      </c>
      <c r="E56" s="27">
        <v>193146.19412999999</v>
      </c>
      <c r="F56" s="27">
        <v>185502.51199999999</v>
      </c>
      <c r="G56" s="27">
        <v>160645.08549999999</v>
      </c>
      <c r="H56" s="27">
        <v>128368.49099999999</v>
      </c>
      <c r="I56" s="27">
        <v>126964.037</v>
      </c>
      <c r="J56" s="27">
        <v>177604.52499999999</v>
      </c>
      <c r="K56" s="27">
        <v>134349.326</v>
      </c>
      <c r="L56" s="27">
        <v>266984.45500000002</v>
      </c>
      <c r="M56" s="27">
        <v>238458.11300000001</v>
      </c>
      <c r="N56" s="27">
        <v>173425.242</v>
      </c>
      <c r="O56" s="27">
        <v>147693.66399999999</v>
      </c>
      <c r="P56" s="27">
        <v>2150430.87763</v>
      </c>
    </row>
    <row r="57" spans="2:17" ht="12" customHeight="1" x14ac:dyDescent="0.2">
      <c r="B57" s="152"/>
      <c r="C57" s="215" t="s">
        <v>98</v>
      </c>
      <c r="D57" s="27">
        <v>45496.859789999995</v>
      </c>
      <c r="E57" s="27">
        <v>304053.86415999988</v>
      </c>
      <c r="F57" s="27">
        <v>16340.837039999999</v>
      </c>
      <c r="G57" s="27">
        <v>16575.39871999999</v>
      </c>
      <c r="H57" s="27">
        <v>24409.753990000001</v>
      </c>
      <c r="I57" s="27">
        <v>28305.683280000001</v>
      </c>
      <c r="J57" s="27">
        <v>111390.31517999996</v>
      </c>
      <c r="K57" s="27">
        <v>82125.407669999986</v>
      </c>
      <c r="L57" s="27">
        <v>63409.332550000006</v>
      </c>
      <c r="M57" s="27">
        <v>53553.744730000006</v>
      </c>
      <c r="N57" s="27">
        <v>48137.699540000016</v>
      </c>
      <c r="O57" s="27">
        <v>32371.526589999994</v>
      </c>
      <c r="P57" s="27">
        <v>826170.4232399998</v>
      </c>
    </row>
    <row r="58" spans="2:17" ht="12" customHeight="1" x14ac:dyDescent="0.2">
      <c r="B58" s="152" t="s">
        <v>99</v>
      </c>
      <c r="C58" s="214" t="s">
        <v>344</v>
      </c>
      <c r="D58" s="208">
        <v>-13730.882170000001</v>
      </c>
      <c r="E58" s="208">
        <v>-114186.36152999999</v>
      </c>
      <c r="F58" s="208">
        <v>-15020.766589999999</v>
      </c>
      <c r="G58" s="208">
        <v>-49401.9542</v>
      </c>
      <c r="H58" s="208">
        <v>-1420827.28413</v>
      </c>
      <c r="I58" s="208">
        <v>-253352.82860000001</v>
      </c>
      <c r="J58" s="208">
        <v>-29111.407329999998</v>
      </c>
      <c r="K58" s="208">
        <v>-497271.89901999995</v>
      </c>
      <c r="L58" s="208">
        <v>-274933.23999000003</v>
      </c>
      <c r="M58" s="208">
        <v>-239641.78221999999</v>
      </c>
      <c r="N58" s="208">
        <v>-329435.32436000003</v>
      </c>
      <c r="O58" s="208">
        <v>1331089.85882</v>
      </c>
      <c r="P58" s="208">
        <v>-1905823.8713200002</v>
      </c>
    </row>
    <row r="59" spans="2:17" ht="12" customHeight="1" x14ac:dyDescent="0.2">
      <c r="B59" s="181" t="s">
        <v>101</v>
      </c>
      <c r="C59" s="181" t="s">
        <v>345</v>
      </c>
      <c r="D59" s="27">
        <v>-252158.26800000001</v>
      </c>
      <c r="E59" s="27">
        <v>-252717.106</v>
      </c>
      <c r="F59" s="27">
        <v>-252808.34299999999</v>
      </c>
      <c r="G59" s="27">
        <v>-252677.035</v>
      </c>
      <c r="H59" s="27">
        <v>-252624.61300000001</v>
      </c>
      <c r="I59" s="27">
        <v>-253470.53099999999</v>
      </c>
      <c r="J59" s="27">
        <v>-253651.56299999999</v>
      </c>
      <c r="K59" s="27">
        <v>-253474.951</v>
      </c>
      <c r="L59" s="27">
        <v>-247689.67800000001</v>
      </c>
      <c r="M59" s="27">
        <v>-238270.943</v>
      </c>
      <c r="N59" s="27">
        <v>-201069.383</v>
      </c>
      <c r="O59" s="27">
        <v>-175591.45300000001</v>
      </c>
      <c r="P59" s="27">
        <v>-2886203.8670000001</v>
      </c>
    </row>
    <row r="60" spans="2:17" ht="12" customHeight="1" x14ac:dyDescent="0.2">
      <c r="B60" s="152" t="s">
        <v>103</v>
      </c>
      <c r="C60" s="181" t="s">
        <v>346</v>
      </c>
      <c r="D60" s="27">
        <v>-23228988.778099999</v>
      </c>
      <c r="E60" s="27">
        <v>-23228988.778099999</v>
      </c>
      <c r="F60" s="27">
        <v>-23228988.913759999</v>
      </c>
      <c r="G60" s="27">
        <v>-23236442.006000001</v>
      </c>
      <c r="H60" s="27">
        <v>-23236442.006000001</v>
      </c>
      <c r="I60" s="27">
        <v>-23236442.006000001</v>
      </c>
      <c r="J60" s="27">
        <v>-23236442.006000001</v>
      </c>
      <c r="K60" s="27">
        <v>-23236442.006000001</v>
      </c>
      <c r="L60" s="27">
        <v>-23236442.006000001</v>
      </c>
      <c r="M60" s="27">
        <v>-23236442.006000001</v>
      </c>
      <c r="N60" s="27">
        <v>-23236442.006000001</v>
      </c>
      <c r="O60" s="27">
        <v>-23236442.486000001</v>
      </c>
      <c r="P60" s="27">
        <v>-278814945.00396007</v>
      </c>
    </row>
    <row r="61" spans="2:17" ht="12" customHeight="1" x14ac:dyDescent="0.2">
      <c r="B61" s="152" t="s">
        <v>105</v>
      </c>
      <c r="C61" s="181" t="s">
        <v>347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-779885.72616999992</v>
      </c>
      <c r="M61" s="27">
        <v>239242.61459000001</v>
      </c>
      <c r="N61" s="27">
        <v>0</v>
      </c>
      <c r="O61" s="164">
        <v>0</v>
      </c>
      <c r="P61" s="27">
        <v>-540643.11157999991</v>
      </c>
    </row>
    <row r="62" spans="2:17" x14ac:dyDescent="0.2">
      <c r="B62" s="152" t="s">
        <v>107</v>
      </c>
      <c r="C62" s="163" t="s">
        <v>348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-3700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-3700</v>
      </c>
    </row>
    <row r="63" spans="2:17" s="5" customFormat="1" ht="12" thickBot="1" x14ac:dyDescent="0.25">
      <c r="B63" s="166" t="s">
        <v>109</v>
      </c>
      <c r="C63" s="166" t="s">
        <v>110</v>
      </c>
      <c r="D63" s="217">
        <v>65637.675329999998</v>
      </c>
      <c r="E63" s="217">
        <v>592144.37184000004</v>
      </c>
      <c r="F63" s="217">
        <v>580493.91425999999</v>
      </c>
      <c r="G63" s="217">
        <v>483600.53000999999</v>
      </c>
      <c r="H63" s="217">
        <v>526083.43723000004</v>
      </c>
      <c r="I63" s="217">
        <v>680876.69863999996</v>
      </c>
      <c r="J63" s="217">
        <v>381567.01279000001</v>
      </c>
      <c r="K63" s="217">
        <v>592291.31701999996</v>
      </c>
      <c r="L63" s="217">
        <v>1520938.11601</v>
      </c>
      <c r="M63" s="217">
        <v>539278.35389000003</v>
      </c>
      <c r="N63" s="217">
        <v>770752.48919000011</v>
      </c>
      <c r="O63" s="218">
        <v>868274.14952999994</v>
      </c>
      <c r="P63" s="217">
        <v>7601938.0657400005</v>
      </c>
      <c r="Q63" s="1"/>
    </row>
    <row r="64" spans="2:17" ht="12" thickBot="1" x14ac:dyDescent="0.25">
      <c r="B64" s="170"/>
      <c r="C64" s="171"/>
      <c r="D64" s="202"/>
      <c r="E64" s="202"/>
      <c r="F64" s="202"/>
      <c r="G64" s="202"/>
      <c r="H64" s="202"/>
      <c r="I64" s="202"/>
      <c r="J64" s="202"/>
      <c r="K64" s="202"/>
      <c r="L64" s="202"/>
      <c r="M64" s="202"/>
      <c r="N64" s="202"/>
      <c r="O64" s="202"/>
      <c r="P64" s="202"/>
    </row>
    <row r="65" spans="2:17" s="5" customFormat="1" ht="12" thickBot="1" x14ac:dyDescent="0.25">
      <c r="B65" s="169" t="s">
        <v>36</v>
      </c>
      <c r="C65" s="169" t="s">
        <v>111</v>
      </c>
      <c r="D65" s="185">
        <v>-3339038.63191</v>
      </c>
      <c r="E65" s="185">
        <v>-195096.03977</v>
      </c>
      <c r="F65" s="185">
        <v>-191208.34766</v>
      </c>
      <c r="G65" s="185">
        <v>-3340098.7646699999</v>
      </c>
      <c r="H65" s="185">
        <v>-253321.9963</v>
      </c>
      <c r="I65" s="185">
        <v>-188584.03128</v>
      </c>
      <c r="J65" s="185">
        <v>-3315478.7804699996</v>
      </c>
      <c r="K65" s="185">
        <v>-187135.17756000001</v>
      </c>
      <c r="L65" s="185">
        <v>-153894.51802000002</v>
      </c>
      <c r="M65" s="185">
        <v>-3322541.6998200002</v>
      </c>
      <c r="N65" s="185">
        <v>-207611.67861999999</v>
      </c>
      <c r="O65" s="186">
        <v>-187497.47725</v>
      </c>
      <c r="P65" s="185">
        <v>-14881507.14333</v>
      </c>
      <c r="Q65" s="1"/>
    </row>
    <row r="66" spans="2:17" ht="12" thickBot="1" x14ac:dyDescent="0.25">
      <c r="B66" s="170"/>
      <c r="C66" s="170"/>
      <c r="D66" s="202"/>
      <c r="E66" s="202"/>
      <c r="F66" s="202"/>
      <c r="G66" s="202"/>
      <c r="H66" s="202"/>
      <c r="I66" s="202"/>
      <c r="J66" s="202"/>
      <c r="K66" s="202"/>
      <c r="L66" s="202"/>
      <c r="M66" s="202"/>
      <c r="N66" s="202"/>
      <c r="O66" s="202"/>
      <c r="P66" s="202"/>
    </row>
    <row r="67" spans="2:17" s="5" customFormat="1" x14ac:dyDescent="0.2">
      <c r="B67" s="174" t="s">
        <v>46</v>
      </c>
      <c r="C67" s="174" t="s">
        <v>112</v>
      </c>
      <c r="D67" s="189">
        <v>-458385.37545999995</v>
      </c>
      <c r="E67" s="189">
        <v>222584.84256999998</v>
      </c>
      <c r="F67" s="189">
        <v>23580473.696959998</v>
      </c>
      <c r="G67" s="189">
        <v>-571409.72349999996</v>
      </c>
      <c r="H67" s="189">
        <v>-1264847.5069600001</v>
      </c>
      <c r="I67" s="189">
        <v>-708468.99503999995</v>
      </c>
      <c r="J67" s="189">
        <v>-475943.63513999997</v>
      </c>
      <c r="K67" s="189">
        <v>-1483429.1967200001</v>
      </c>
      <c r="L67" s="189">
        <v>-146300.16047999999</v>
      </c>
      <c r="M67" s="189">
        <v>847211.27359</v>
      </c>
      <c r="N67" s="189">
        <v>59522770.250289999</v>
      </c>
      <c r="O67" s="190">
        <v>7553692.2412299998</v>
      </c>
      <c r="P67" s="189">
        <v>86617947.711339995</v>
      </c>
      <c r="Q67" s="1"/>
    </row>
    <row r="68" spans="2:17" ht="12" customHeight="1" x14ac:dyDescent="0.2">
      <c r="B68" s="152" t="s">
        <v>113</v>
      </c>
      <c r="C68" s="163" t="s">
        <v>114</v>
      </c>
      <c r="D68" s="65">
        <v>-463137.30654000002</v>
      </c>
      <c r="E68" s="65">
        <v>219755.48571000001</v>
      </c>
      <c r="F68" s="65">
        <v>23273349.052729998</v>
      </c>
      <c r="G68" s="65">
        <v>-575921.53498</v>
      </c>
      <c r="H68" s="65">
        <v>-1278398.9720600001</v>
      </c>
      <c r="I68" s="65">
        <v>-717437.20223000005</v>
      </c>
      <c r="J68" s="65">
        <v>-495542.65333</v>
      </c>
      <c r="K68" s="65">
        <v>-1659417.14176</v>
      </c>
      <c r="L68" s="65">
        <v>-365704.40119999996</v>
      </c>
      <c r="M68" s="65">
        <v>281016.00757999998</v>
      </c>
      <c r="N68" s="65">
        <v>57238447.834030002</v>
      </c>
      <c r="O68" s="165">
        <v>7549069.7493199995</v>
      </c>
      <c r="P68" s="65">
        <v>83006078.917270005</v>
      </c>
    </row>
    <row r="69" spans="2:17" ht="12" customHeight="1" x14ac:dyDescent="0.2">
      <c r="B69" s="152" t="s">
        <v>115</v>
      </c>
      <c r="C69" s="152" t="s">
        <v>116</v>
      </c>
      <c r="D69" s="27">
        <v>412314.33533999999</v>
      </c>
      <c r="E69" s="27">
        <v>1120162.58944</v>
      </c>
      <c r="F69" s="27">
        <v>24156277.200150002</v>
      </c>
      <c r="G69" s="27">
        <v>307213.53326</v>
      </c>
      <c r="H69" s="27">
        <v>148885.43049</v>
      </c>
      <c r="I69" s="27">
        <v>179510.11772000001</v>
      </c>
      <c r="J69" s="27">
        <v>387710.25550999999</v>
      </c>
      <c r="K69" s="27">
        <v>-765274.90078999999</v>
      </c>
      <c r="L69" s="27">
        <v>676196.21343</v>
      </c>
      <c r="M69" s="27">
        <v>1177761.1568699998</v>
      </c>
      <c r="N69" s="27">
        <v>57741613.271010004</v>
      </c>
      <c r="O69" s="164">
        <v>8391517.7875899989</v>
      </c>
      <c r="P69" s="27">
        <v>93933886.990020007</v>
      </c>
    </row>
    <row r="70" spans="2:17" ht="12" customHeight="1" x14ac:dyDescent="0.2">
      <c r="B70" s="152" t="s">
        <v>117</v>
      </c>
      <c r="C70" s="152" t="s">
        <v>118</v>
      </c>
      <c r="D70" s="27">
        <v>7198.2869600000004</v>
      </c>
      <c r="E70" s="27">
        <v>-17757.174890000002</v>
      </c>
      <c r="F70" s="27">
        <v>-278.21858000000003</v>
      </c>
      <c r="G70" s="27">
        <v>-485.13940000000002</v>
      </c>
      <c r="H70" s="27">
        <v>-544634.47371000005</v>
      </c>
      <c r="I70" s="27">
        <v>-14297.391109999999</v>
      </c>
      <c r="J70" s="27">
        <v>-602.98</v>
      </c>
      <c r="K70" s="27">
        <v>-11492.31213</v>
      </c>
      <c r="L70" s="27">
        <v>-159250.68578999999</v>
      </c>
      <c r="M70" s="27">
        <v>-14095.220449999999</v>
      </c>
      <c r="N70" s="27">
        <v>379484.49186000001</v>
      </c>
      <c r="O70" s="164">
        <v>40201.894489999991</v>
      </c>
      <c r="P70" s="27">
        <v>-336008.92275000009</v>
      </c>
    </row>
    <row r="71" spans="2:17" ht="12" customHeight="1" x14ac:dyDescent="0.2">
      <c r="B71" s="152" t="s">
        <v>119</v>
      </c>
      <c r="C71" s="152" t="s">
        <v>349</v>
      </c>
      <c r="D71" s="27">
        <v>-882649.92884000007</v>
      </c>
      <c r="E71" s="27">
        <v>-882649.92884000007</v>
      </c>
      <c r="F71" s="27">
        <v>-882649.92884000007</v>
      </c>
      <c r="G71" s="27">
        <v>-882649.92884000007</v>
      </c>
      <c r="H71" s="27">
        <v>-882649.92884000007</v>
      </c>
      <c r="I71" s="27">
        <v>-882649.92884000007</v>
      </c>
      <c r="J71" s="27">
        <v>-882649.92884000007</v>
      </c>
      <c r="K71" s="27">
        <v>-882649.92884000007</v>
      </c>
      <c r="L71" s="27">
        <v>-882649.92884000007</v>
      </c>
      <c r="M71" s="27">
        <v>-882649.92884000007</v>
      </c>
      <c r="N71" s="27">
        <v>-882649.92884000007</v>
      </c>
      <c r="O71" s="164">
        <v>-882649.93276</v>
      </c>
      <c r="P71" s="27">
        <v>-10591799.15</v>
      </c>
    </row>
    <row r="72" spans="2:17" ht="12" customHeight="1" thickBot="1" x14ac:dyDescent="0.25">
      <c r="B72" s="166" t="s">
        <v>325</v>
      </c>
      <c r="C72" s="216" t="s">
        <v>122</v>
      </c>
      <c r="D72" s="203">
        <v>4751.9310800000003</v>
      </c>
      <c r="E72" s="203">
        <v>2829.3568599999999</v>
      </c>
      <c r="F72" s="203">
        <v>307124.64423000003</v>
      </c>
      <c r="G72" s="203">
        <v>4511.8114800000003</v>
      </c>
      <c r="H72" s="203">
        <v>13551.465099999999</v>
      </c>
      <c r="I72" s="203">
        <v>8968.2071899999992</v>
      </c>
      <c r="J72" s="203">
        <v>19599.018190000003</v>
      </c>
      <c r="K72" s="203">
        <v>175987.94503999999</v>
      </c>
      <c r="L72" s="203">
        <v>219404.24072</v>
      </c>
      <c r="M72" s="203">
        <v>566195.26601000002</v>
      </c>
      <c r="N72" s="203">
        <v>2284322.4162600003</v>
      </c>
      <c r="O72" s="204">
        <v>4622.4919100000006</v>
      </c>
      <c r="P72" s="203">
        <v>3611868.7940700003</v>
      </c>
    </row>
    <row r="73" spans="2:17" ht="12" thickBot="1" x14ac:dyDescent="0.25">
      <c r="B73" s="170"/>
      <c r="C73" s="171"/>
      <c r="D73" s="202"/>
      <c r="E73" s="202"/>
      <c r="F73" s="202"/>
      <c r="G73" s="202"/>
      <c r="H73" s="202"/>
      <c r="I73" s="202"/>
      <c r="J73" s="202"/>
      <c r="K73" s="202"/>
      <c r="L73" s="202"/>
      <c r="M73" s="202"/>
      <c r="N73" s="202"/>
      <c r="O73" s="202"/>
      <c r="P73" s="202"/>
    </row>
    <row r="74" spans="2:17" s="5" customFormat="1" ht="12" thickBot="1" x14ac:dyDescent="0.25">
      <c r="B74" s="171" t="s">
        <v>48</v>
      </c>
      <c r="C74" s="171" t="s">
        <v>123</v>
      </c>
      <c r="D74" s="185">
        <v>43734786.979510002</v>
      </c>
      <c r="E74" s="185">
        <v>19372191.916049998</v>
      </c>
      <c r="F74" s="185">
        <v>10629.244020000098</v>
      </c>
      <c r="G74" s="185">
        <v>28512.435209997177</v>
      </c>
      <c r="H74" s="185">
        <v>21850.744709999086</v>
      </c>
      <c r="I74" s="185">
        <v>203971.3132800087</v>
      </c>
      <c r="J74" s="185">
        <v>131611.35232000056</v>
      </c>
      <c r="K74" s="185">
        <v>-7386.1055900081992</v>
      </c>
      <c r="L74" s="185">
        <v>-7904.2908600082001</v>
      </c>
      <c r="M74" s="185">
        <v>-22408.948050008199</v>
      </c>
      <c r="N74" s="185">
        <v>-63218.859190008196</v>
      </c>
      <c r="O74" s="186">
        <v>66830.165459975411</v>
      </c>
      <c r="P74" s="185">
        <v>63469465.946869947</v>
      </c>
      <c r="Q74" s="1"/>
    </row>
    <row r="75" spans="2:17" ht="12" thickBot="1" x14ac:dyDescent="0.25">
      <c r="B75" s="170"/>
      <c r="C75" s="170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</row>
    <row r="76" spans="2:17" s="5" customFormat="1" x14ac:dyDescent="0.2">
      <c r="B76" s="174" t="s">
        <v>50</v>
      </c>
      <c r="C76" s="174" t="s">
        <v>124</v>
      </c>
      <c r="D76" s="189">
        <v>42668.134409999999</v>
      </c>
      <c r="E76" s="189">
        <v>748960.60252999992</v>
      </c>
      <c r="F76" s="189">
        <v>619030.35155999998</v>
      </c>
      <c r="G76" s="189">
        <v>769338.11149000004</v>
      </c>
      <c r="H76" s="189">
        <v>591684.38916999998</v>
      </c>
      <c r="I76" s="189">
        <v>628907.74771999998</v>
      </c>
      <c r="J76" s="189">
        <v>717192.63399999996</v>
      </c>
      <c r="K76" s="189">
        <v>656470.65300000005</v>
      </c>
      <c r="L76" s="189">
        <v>560072.0098</v>
      </c>
      <c r="M76" s="189">
        <v>657262.92825</v>
      </c>
      <c r="N76" s="189">
        <v>557756.77211000002</v>
      </c>
      <c r="O76" s="190">
        <v>1280248.3236999998</v>
      </c>
      <c r="P76" s="189">
        <v>7829592.6577399997</v>
      </c>
      <c r="Q76" s="1"/>
    </row>
    <row r="77" spans="2:17" x14ac:dyDescent="0.2">
      <c r="B77" s="153"/>
      <c r="C77" s="152" t="s">
        <v>125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64"/>
      <c r="P77" s="27"/>
    </row>
    <row r="78" spans="2:17" x14ac:dyDescent="0.2">
      <c r="B78" s="153"/>
      <c r="C78" s="152" t="s">
        <v>126</v>
      </c>
      <c r="D78" s="27">
        <v>539.673</v>
      </c>
      <c r="E78" s="27">
        <v>118809.516</v>
      </c>
      <c r="F78" s="27">
        <v>42752.169450000001</v>
      </c>
      <c r="G78" s="27">
        <v>50870.247710000003</v>
      </c>
      <c r="H78" s="27">
        <v>46935.512069999997</v>
      </c>
      <c r="I78" s="27">
        <v>45501.821000000004</v>
      </c>
      <c r="J78" s="27">
        <v>56079.832999999999</v>
      </c>
      <c r="K78" s="27">
        <v>53812.057999999997</v>
      </c>
      <c r="L78" s="27">
        <v>43505.167460000004</v>
      </c>
      <c r="M78" s="27">
        <v>49748.263579999999</v>
      </c>
      <c r="N78" s="27">
        <v>50714.050579999996</v>
      </c>
      <c r="O78" s="164">
        <v>131741.47125</v>
      </c>
      <c r="P78" s="27">
        <v>691009.78310000012</v>
      </c>
    </row>
    <row r="79" spans="2:17" ht="12" customHeight="1" thickBot="1" x14ac:dyDescent="0.25">
      <c r="B79" s="169"/>
      <c r="C79" s="166" t="s">
        <v>127</v>
      </c>
      <c r="D79" s="167">
        <v>42128.461409999996</v>
      </c>
      <c r="E79" s="167">
        <v>630151.08652999997</v>
      </c>
      <c r="F79" s="167">
        <v>576278.18210999994</v>
      </c>
      <c r="G79" s="167">
        <v>718467.86378000001</v>
      </c>
      <c r="H79" s="167">
        <v>544748.87709999993</v>
      </c>
      <c r="I79" s="167">
        <v>583405.92671999999</v>
      </c>
      <c r="J79" s="167">
        <v>661112.80099999998</v>
      </c>
      <c r="K79" s="167">
        <v>602658.59499999997</v>
      </c>
      <c r="L79" s="167">
        <v>516566.84233999997</v>
      </c>
      <c r="M79" s="167">
        <v>607514.66466999997</v>
      </c>
      <c r="N79" s="167">
        <v>507042.72153000004</v>
      </c>
      <c r="O79" s="168">
        <v>1148506.8524499999</v>
      </c>
      <c r="P79" s="167">
        <v>7138582.8746399991</v>
      </c>
    </row>
    <row r="80" spans="2:17" ht="12" thickBot="1" x14ac:dyDescent="0.25">
      <c r="B80" s="170"/>
      <c r="C80" s="170"/>
      <c r="D80" s="202"/>
      <c r="E80" s="202"/>
      <c r="F80" s="202"/>
      <c r="G80" s="202"/>
      <c r="H80" s="202"/>
      <c r="I80" s="202"/>
      <c r="J80" s="202"/>
      <c r="K80" s="202"/>
      <c r="L80" s="202"/>
      <c r="M80" s="202"/>
      <c r="N80" s="202"/>
      <c r="O80" s="202"/>
      <c r="P80" s="202"/>
    </row>
    <row r="81" spans="2:17" s="5" customFormat="1" x14ac:dyDescent="0.2">
      <c r="B81" s="174" t="s">
        <v>52</v>
      </c>
      <c r="C81" s="174" t="s">
        <v>128</v>
      </c>
      <c r="D81" s="189">
        <v>-136575.65999000001</v>
      </c>
      <c r="E81" s="189">
        <v>26210.428359999998</v>
      </c>
      <c r="F81" s="189">
        <v>17473.560239999999</v>
      </c>
      <c r="G81" s="189">
        <v>19046.02245</v>
      </c>
      <c r="H81" s="189">
        <v>-33008.861069999999</v>
      </c>
      <c r="I81" s="189">
        <v>21574.941199999997</v>
      </c>
      <c r="J81" s="189">
        <v>17850.724750000001</v>
      </c>
      <c r="K81" s="189">
        <v>18561.525550000002</v>
      </c>
      <c r="L81" s="189">
        <v>38220.29737</v>
      </c>
      <c r="M81" s="189">
        <v>29781.633320000001</v>
      </c>
      <c r="N81" s="189">
        <v>21425.963379999997</v>
      </c>
      <c r="O81" s="190">
        <v>132487.22962999999</v>
      </c>
      <c r="P81" s="189">
        <v>173047.80518999996</v>
      </c>
      <c r="Q81" s="1"/>
    </row>
    <row r="82" spans="2:17" ht="12" customHeight="1" thickBot="1" x14ac:dyDescent="0.25">
      <c r="B82" s="166" t="s">
        <v>129</v>
      </c>
      <c r="C82" s="166" t="s">
        <v>130</v>
      </c>
      <c r="D82" s="203">
        <v>-136575.65999000001</v>
      </c>
      <c r="E82" s="203">
        <v>26210.428359999998</v>
      </c>
      <c r="F82" s="203">
        <v>17473.560239999999</v>
      </c>
      <c r="G82" s="203">
        <v>19046.02245</v>
      </c>
      <c r="H82" s="203">
        <v>-33008.861069999999</v>
      </c>
      <c r="I82" s="203">
        <v>21574.941199999997</v>
      </c>
      <c r="J82" s="203">
        <v>17850.724750000001</v>
      </c>
      <c r="K82" s="203">
        <v>18561.525550000002</v>
      </c>
      <c r="L82" s="203">
        <v>38220.29737</v>
      </c>
      <c r="M82" s="203">
        <v>29781.633320000001</v>
      </c>
      <c r="N82" s="203">
        <v>21425.963379999997</v>
      </c>
      <c r="O82" s="204">
        <v>132487.22962999999</v>
      </c>
      <c r="P82" s="203">
        <v>173047.80518999996</v>
      </c>
    </row>
    <row r="83" spans="2:17" ht="12" thickBot="1" x14ac:dyDescent="0.25">
      <c r="B83" s="166"/>
      <c r="C83" s="170"/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02"/>
      <c r="O83" s="202"/>
      <c r="P83" s="202"/>
    </row>
    <row r="84" spans="2:17" s="5" customFormat="1" x14ac:dyDescent="0.2">
      <c r="B84" s="174" t="s">
        <v>55</v>
      </c>
      <c r="C84" s="174" t="s">
        <v>131</v>
      </c>
      <c r="D84" s="189">
        <v>5153180.241679999</v>
      </c>
      <c r="E84" s="189">
        <v>36025359.188519992</v>
      </c>
      <c r="F84" s="189">
        <v>17570453.11815</v>
      </c>
      <c r="G84" s="189">
        <v>17914223.921400007</v>
      </c>
      <c r="H84" s="189">
        <v>24735515.331670001</v>
      </c>
      <c r="I84" s="189">
        <v>15246734.367089996</v>
      </c>
      <c r="J84" s="189">
        <v>7294420.54158</v>
      </c>
      <c r="K84" s="189">
        <v>46556257.296460003</v>
      </c>
      <c r="L84" s="189">
        <v>17021251.733279999</v>
      </c>
      <c r="M84" s="189">
        <v>17884289.638070002</v>
      </c>
      <c r="N84" s="189">
        <v>25517537.945429999</v>
      </c>
      <c r="O84" s="190">
        <v>31471090.35238</v>
      </c>
      <c r="P84" s="189">
        <v>262390313.67571002</v>
      </c>
      <c r="Q84" s="1"/>
    </row>
    <row r="85" spans="2:17" x14ac:dyDescent="0.2">
      <c r="B85" s="152" t="s">
        <v>132</v>
      </c>
      <c r="C85" s="152" t="s">
        <v>56</v>
      </c>
      <c r="D85" s="27">
        <v>5142263.7590900008</v>
      </c>
      <c r="E85" s="27">
        <v>36191806.43751999</v>
      </c>
      <c r="F85" s="27">
        <v>17580663.312210001</v>
      </c>
      <c r="G85" s="27">
        <v>17917267.943560008</v>
      </c>
      <c r="H85" s="27">
        <v>25403311.292310003</v>
      </c>
      <c r="I85" s="27">
        <v>15552105.863820001</v>
      </c>
      <c r="J85" s="27">
        <v>7307371.5068400009</v>
      </c>
      <c r="K85" s="27">
        <v>46749253.433249995</v>
      </c>
      <c r="L85" s="27">
        <v>17313955.39085</v>
      </c>
      <c r="M85" s="27">
        <v>18227562.21494</v>
      </c>
      <c r="N85" s="27">
        <v>26188201.454840001</v>
      </c>
      <c r="O85" s="164">
        <v>32122632.086449999</v>
      </c>
      <c r="P85" s="27">
        <v>265696394.69568005</v>
      </c>
    </row>
    <row r="86" spans="2:17" ht="12" customHeight="1" x14ac:dyDescent="0.2">
      <c r="B86" s="152"/>
      <c r="C86" s="155" t="s">
        <v>133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164"/>
      <c r="P86" s="27"/>
      <c r="Q86" s="199"/>
    </row>
    <row r="87" spans="2:17" ht="12" customHeight="1" x14ac:dyDescent="0.2">
      <c r="B87" s="152"/>
      <c r="C87" s="197" t="s">
        <v>134</v>
      </c>
      <c r="D87" s="27">
        <v>102171.50438</v>
      </c>
      <c r="E87" s="27">
        <v>12727195.903000001</v>
      </c>
      <c r="F87" s="27">
        <v>12972663.169</v>
      </c>
      <c r="G87" s="27">
        <v>11224806.236</v>
      </c>
      <c r="H87" s="27">
        <v>14572239.089</v>
      </c>
      <c r="I87" s="27">
        <v>13495000.814999999</v>
      </c>
      <c r="J87" s="27">
        <v>2836627.699</v>
      </c>
      <c r="K87" s="27">
        <v>24263368.284000002</v>
      </c>
      <c r="L87" s="27">
        <v>13191925.196</v>
      </c>
      <c r="M87" s="27">
        <v>13472255.017000001</v>
      </c>
      <c r="N87" s="27">
        <v>13635215.938999999</v>
      </c>
      <c r="O87" s="164">
        <v>28055663.252529997</v>
      </c>
      <c r="P87" s="27">
        <v>160549132.10391</v>
      </c>
      <c r="Q87" s="200"/>
    </row>
    <row r="88" spans="2:17" ht="12" customHeight="1" x14ac:dyDescent="0.2">
      <c r="B88" s="152"/>
      <c r="C88" s="197" t="s">
        <v>135</v>
      </c>
      <c r="D88" s="27">
        <v>2880999.6427699998</v>
      </c>
      <c r="E88" s="27">
        <v>13573282.552999999</v>
      </c>
      <c r="F88" s="27">
        <v>2350792.5159999998</v>
      </c>
      <c r="G88" s="27">
        <v>4833107.5489999996</v>
      </c>
      <c r="H88" s="27">
        <v>11037444.706</v>
      </c>
      <c r="I88" s="27">
        <v>2142792.747</v>
      </c>
      <c r="J88" s="27">
        <v>2261507.2909700004</v>
      </c>
      <c r="K88" s="27">
        <v>13834929.002</v>
      </c>
      <c r="L88" s="27">
        <v>2248394.0430000001</v>
      </c>
      <c r="M88" s="27">
        <v>3123845.3849999998</v>
      </c>
      <c r="N88" s="27">
        <v>12583048.479499999</v>
      </c>
      <c r="O88" s="164">
        <v>2522642.1464999998</v>
      </c>
      <c r="P88" s="27">
        <v>73392786.060739994</v>
      </c>
    </row>
    <row r="89" spans="2:17" ht="12" customHeight="1" x14ac:dyDescent="0.2">
      <c r="B89" s="152"/>
      <c r="C89" s="197" t="s">
        <v>136</v>
      </c>
      <c r="D89" s="27">
        <v>2223174.6573599996</v>
      </c>
      <c r="E89" s="27">
        <v>9915680.4959999993</v>
      </c>
      <c r="F89" s="27">
        <v>2331140.1885000002</v>
      </c>
      <c r="G89" s="27">
        <v>88246.152000000002</v>
      </c>
      <c r="H89" s="27">
        <v>177098.19699999999</v>
      </c>
      <c r="I89" s="27">
        <v>92877.973310000001</v>
      </c>
      <c r="J89" s="27">
        <v>1066535.7409999999</v>
      </c>
      <c r="K89" s="27">
        <v>8708920.1999999993</v>
      </c>
      <c r="L89" s="27">
        <v>1924829.9539999999</v>
      </c>
      <c r="M89" s="27">
        <v>182992.81200000001</v>
      </c>
      <c r="N89" s="27">
        <v>57144.201999999997</v>
      </c>
      <c r="O89" s="164">
        <v>228222.40525000001</v>
      </c>
      <c r="P89" s="27">
        <v>26996862.978419997</v>
      </c>
    </row>
    <row r="90" spans="2:17" ht="12" customHeight="1" x14ac:dyDescent="0.2">
      <c r="B90" s="152"/>
      <c r="C90" s="197" t="s">
        <v>137</v>
      </c>
      <c r="D90" s="27">
        <v>1603.98819</v>
      </c>
      <c r="E90" s="27">
        <v>116450.73503</v>
      </c>
      <c r="F90" s="27">
        <v>73451.477350000001</v>
      </c>
      <c r="G90" s="27">
        <v>1169665.40545</v>
      </c>
      <c r="H90" s="27">
        <v>107749.98192000001</v>
      </c>
      <c r="I90" s="27">
        <v>42482.01352</v>
      </c>
      <c r="J90" s="27">
        <v>944552.54929999996</v>
      </c>
      <c r="K90" s="27">
        <v>69715.316420000003</v>
      </c>
      <c r="L90" s="27">
        <v>46524.8586</v>
      </c>
      <c r="M90" s="27">
        <v>975674.11197000009</v>
      </c>
      <c r="N90" s="27">
        <v>102569.55408</v>
      </c>
      <c r="O90" s="164">
        <v>1274268.96704</v>
      </c>
      <c r="P90" s="27">
        <v>4924708.9588699993</v>
      </c>
    </row>
    <row r="91" spans="2:17" ht="12" customHeight="1" x14ac:dyDescent="0.2">
      <c r="B91" s="152"/>
      <c r="C91" s="197" t="s">
        <v>138</v>
      </c>
      <c r="D91" s="27">
        <v>-65686.033609999999</v>
      </c>
      <c r="E91" s="27">
        <v>-140803.24950999999</v>
      </c>
      <c r="F91" s="27">
        <v>-147384.03863999998</v>
      </c>
      <c r="G91" s="27">
        <v>601442.60111000005</v>
      </c>
      <c r="H91" s="27">
        <v>-491220.68161000003</v>
      </c>
      <c r="I91" s="27">
        <v>-221047.68500999999</v>
      </c>
      <c r="J91" s="27">
        <v>198148.22657</v>
      </c>
      <c r="K91" s="27">
        <v>-127679.36917000001</v>
      </c>
      <c r="L91" s="27">
        <v>-97718.660749999995</v>
      </c>
      <c r="M91" s="27">
        <v>472794.88897000003</v>
      </c>
      <c r="N91" s="27">
        <v>-189776.71974</v>
      </c>
      <c r="O91" s="164">
        <v>41835.315129999995</v>
      </c>
      <c r="P91" s="27">
        <v>-167095.40625999987</v>
      </c>
    </row>
    <row r="92" spans="2:17" ht="12" thickBot="1" x14ac:dyDescent="0.25">
      <c r="B92" s="166" t="s">
        <v>139</v>
      </c>
      <c r="C92" s="216" t="s">
        <v>140</v>
      </c>
      <c r="D92" s="203">
        <v>10916.48259</v>
      </c>
      <c r="E92" s="203">
        <v>-166447.24900000001</v>
      </c>
      <c r="F92" s="203">
        <v>-10210.19406</v>
      </c>
      <c r="G92" s="203">
        <v>-3044.02216</v>
      </c>
      <c r="H92" s="203">
        <v>-667795.96063999995</v>
      </c>
      <c r="I92" s="203">
        <v>-305371.49673000001</v>
      </c>
      <c r="J92" s="203">
        <v>-12950.965259999999</v>
      </c>
      <c r="K92" s="203">
        <v>-192996.13678999999</v>
      </c>
      <c r="L92" s="203">
        <v>-292703.65756999998</v>
      </c>
      <c r="M92" s="203">
        <v>-343272.57686999999</v>
      </c>
      <c r="N92" s="203">
        <v>-670663.50940999994</v>
      </c>
      <c r="O92" s="204">
        <v>-651541.73407000001</v>
      </c>
      <c r="P92" s="203">
        <v>-3306081.0199699998</v>
      </c>
    </row>
    <row r="93" spans="2:17" ht="12" thickBot="1" x14ac:dyDescent="0.25">
      <c r="B93" s="170"/>
      <c r="C93" s="170"/>
      <c r="D93" s="205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</row>
    <row r="94" spans="2:17" s="5" customFormat="1" x14ac:dyDescent="0.2">
      <c r="B94" s="174" t="s">
        <v>57</v>
      </c>
      <c r="C94" s="174" t="s">
        <v>141</v>
      </c>
      <c r="D94" s="189">
        <v>-472949.31477999996</v>
      </c>
      <c r="E94" s="189">
        <v>2206647.6010500002</v>
      </c>
      <c r="F94" s="189">
        <v>3342897.1467199996</v>
      </c>
      <c r="G94" s="189">
        <v>3424109.5630999999</v>
      </c>
      <c r="H94" s="189">
        <v>2400998.1386199999</v>
      </c>
      <c r="I94" s="189">
        <v>3187618.24456</v>
      </c>
      <c r="J94" s="189">
        <v>3112283.7419099999</v>
      </c>
      <c r="K94" s="189">
        <v>1266235.8542299999</v>
      </c>
      <c r="L94" s="189">
        <v>2556345.3639499997</v>
      </c>
      <c r="M94" s="189">
        <v>2606837.4751900001</v>
      </c>
      <c r="N94" s="189">
        <v>1791417.82684</v>
      </c>
      <c r="O94" s="190">
        <v>5670052.9465800002</v>
      </c>
      <c r="P94" s="189">
        <v>31092494.587969996</v>
      </c>
      <c r="Q94" s="1"/>
    </row>
    <row r="95" spans="2:17" ht="12" customHeight="1" x14ac:dyDescent="0.2">
      <c r="B95" s="152" t="s">
        <v>142</v>
      </c>
      <c r="C95" s="163" t="s">
        <v>143</v>
      </c>
      <c r="D95" s="65">
        <v>-413545.88393999997</v>
      </c>
      <c r="E95" s="65">
        <v>1059697.0449099999</v>
      </c>
      <c r="F95" s="65">
        <v>1963373.09507</v>
      </c>
      <c r="G95" s="65">
        <v>1715167.2137200001</v>
      </c>
      <c r="H95" s="65">
        <v>989058.05212999997</v>
      </c>
      <c r="I95" s="65">
        <v>1621540.6813099999</v>
      </c>
      <c r="J95" s="65">
        <v>1631634.55091</v>
      </c>
      <c r="K95" s="65">
        <v>112627.43248999999</v>
      </c>
      <c r="L95" s="65">
        <v>927537.70144000009</v>
      </c>
      <c r="M95" s="65">
        <v>1076705.93233</v>
      </c>
      <c r="N95" s="65">
        <v>495663.24958</v>
      </c>
      <c r="O95" s="165">
        <v>2659589.5970600001</v>
      </c>
      <c r="P95" s="65">
        <v>13839048.66701</v>
      </c>
    </row>
    <row r="96" spans="2:17" ht="12" customHeight="1" x14ac:dyDescent="0.2">
      <c r="B96" s="152" t="s">
        <v>144</v>
      </c>
      <c r="C96" s="152" t="s">
        <v>145</v>
      </c>
      <c r="D96" s="27">
        <v>-2366.8307100000002</v>
      </c>
      <c r="E96" s="27">
        <v>204854.10816999999</v>
      </c>
      <c r="F96" s="27">
        <v>186274.85275999998</v>
      </c>
      <c r="G96" s="27">
        <v>191054.84491999997</v>
      </c>
      <c r="H96" s="27">
        <v>142642.63443000001</v>
      </c>
      <c r="I96" s="27">
        <v>122088.83816</v>
      </c>
      <c r="J96" s="27">
        <v>82234.39877</v>
      </c>
      <c r="K96" s="27">
        <v>90280.857730000003</v>
      </c>
      <c r="L96" s="27">
        <v>117346.65624000001</v>
      </c>
      <c r="M96" s="27">
        <v>106306.25996</v>
      </c>
      <c r="N96" s="27">
        <v>135071.47547</v>
      </c>
      <c r="O96" s="164">
        <v>417870.41317000007</v>
      </c>
      <c r="P96" s="27">
        <v>1793658.5090699999</v>
      </c>
    </row>
    <row r="97" spans="2:17" ht="12" customHeight="1" x14ac:dyDescent="0.2">
      <c r="B97" s="152" t="s">
        <v>146</v>
      </c>
      <c r="C97" s="152" t="s">
        <v>147</v>
      </c>
      <c r="D97" s="27">
        <v>-382029.97827999998</v>
      </c>
      <c r="E97" s="27">
        <v>696904.19339999999</v>
      </c>
      <c r="F97" s="27">
        <v>1367553.0234600001</v>
      </c>
      <c r="G97" s="27">
        <v>1153412.5238400002</v>
      </c>
      <c r="H97" s="27">
        <v>770527.58163000003</v>
      </c>
      <c r="I97" s="27">
        <v>1163846.2344200001</v>
      </c>
      <c r="J97" s="27">
        <v>1375631.5914499999</v>
      </c>
      <c r="K97" s="27">
        <v>46682.302100000001</v>
      </c>
      <c r="L97" s="27">
        <v>525987.07987999998</v>
      </c>
      <c r="M97" s="27">
        <v>732416.22212000005</v>
      </c>
      <c r="N97" s="27">
        <v>431404.77556000004</v>
      </c>
      <c r="O97" s="164">
        <v>1699922.80541</v>
      </c>
      <c r="P97" s="27">
        <v>9582258.3549900018</v>
      </c>
    </row>
    <row r="98" spans="2:17" ht="12" customHeight="1" x14ac:dyDescent="0.2">
      <c r="B98" s="152" t="s">
        <v>150</v>
      </c>
      <c r="C98" s="163" t="s">
        <v>151</v>
      </c>
      <c r="D98" s="65">
        <v>-29149.074949999998</v>
      </c>
      <c r="E98" s="65">
        <v>157938.74334000002</v>
      </c>
      <c r="F98" s="65">
        <v>409545.21885</v>
      </c>
      <c r="G98" s="65">
        <v>370699.84495999996</v>
      </c>
      <c r="H98" s="65">
        <v>75887.83606999999</v>
      </c>
      <c r="I98" s="65">
        <v>335605.60873000004</v>
      </c>
      <c r="J98" s="65">
        <v>173768.56068999998</v>
      </c>
      <c r="K98" s="65">
        <v>-24335.727340000001</v>
      </c>
      <c r="L98" s="65">
        <v>284203.96531999996</v>
      </c>
      <c r="M98" s="65">
        <v>237983.45024999999</v>
      </c>
      <c r="N98" s="65">
        <v>-70813.001449999996</v>
      </c>
      <c r="O98" s="165">
        <v>541796.37847999996</v>
      </c>
      <c r="P98" s="65">
        <v>2463131.8029499995</v>
      </c>
    </row>
    <row r="99" spans="2:17" ht="12" customHeight="1" x14ac:dyDescent="0.2">
      <c r="B99" s="152" t="s">
        <v>152</v>
      </c>
      <c r="C99" s="163" t="s">
        <v>153</v>
      </c>
      <c r="D99" s="65">
        <v>-59550.448039999996</v>
      </c>
      <c r="E99" s="65">
        <v>613905.72866999987</v>
      </c>
      <c r="F99" s="65">
        <v>824027.17136000004</v>
      </c>
      <c r="G99" s="65">
        <v>1075274.9803800001</v>
      </c>
      <c r="H99" s="65">
        <v>792235.61835</v>
      </c>
      <c r="I99" s="65">
        <v>907701.98174999992</v>
      </c>
      <c r="J99" s="65">
        <v>841159.56400000001</v>
      </c>
      <c r="K99" s="65">
        <v>564806.83674000006</v>
      </c>
      <c r="L99" s="65">
        <v>961929.17982000008</v>
      </c>
      <c r="M99" s="65">
        <v>916328.39285999991</v>
      </c>
      <c r="N99" s="65">
        <v>699974.14419999998</v>
      </c>
      <c r="O99" s="165">
        <v>1801246.9350600003</v>
      </c>
      <c r="P99" s="65">
        <v>9939040.0851500016</v>
      </c>
    </row>
    <row r="100" spans="2:17" ht="12" customHeight="1" thickBot="1" x14ac:dyDescent="0.25">
      <c r="B100" s="166" t="s">
        <v>154</v>
      </c>
      <c r="C100" s="166" t="s">
        <v>155</v>
      </c>
      <c r="D100" s="203">
        <v>147.0172</v>
      </c>
      <c r="E100" s="203">
        <v>533044.82747000002</v>
      </c>
      <c r="F100" s="203">
        <v>555496.88029</v>
      </c>
      <c r="G100" s="203">
        <v>633667.36899999995</v>
      </c>
      <c r="H100" s="203">
        <v>619704.46814000001</v>
      </c>
      <c r="I100" s="203">
        <v>658375.58149999997</v>
      </c>
      <c r="J100" s="203">
        <v>639489.62699999998</v>
      </c>
      <c r="K100" s="203">
        <v>588801.58499999996</v>
      </c>
      <c r="L100" s="203">
        <v>666878.48269000009</v>
      </c>
      <c r="M100" s="203">
        <v>613803.15</v>
      </c>
      <c r="N100" s="203">
        <v>595780.43305999995</v>
      </c>
      <c r="O100" s="204">
        <v>1209216.4144600001</v>
      </c>
      <c r="P100" s="203">
        <v>7314405.8358100001</v>
      </c>
    </row>
    <row r="101" spans="2:17" ht="12" thickBot="1" x14ac:dyDescent="0.25">
      <c r="B101" s="170"/>
      <c r="C101" s="170"/>
      <c r="D101" s="202"/>
      <c r="E101" s="202"/>
      <c r="F101" s="202"/>
      <c r="G101" s="202"/>
      <c r="H101" s="202"/>
      <c r="I101" s="202"/>
      <c r="J101" s="202"/>
      <c r="K101" s="202"/>
      <c r="L101" s="202"/>
      <c r="M101" s="202"/>
      <c r="N101" s="202"/>
      <c r="O101" s="202"/>
      <c r="P101" s="202"/>
    </row>
    <row r="102" spans="2:17" s="5" customFormat="1" x14ac:dyDescent="0.2">
      <c r="B102" s="174" t="s">
        <v>59</v>
      </c>
      <c r="C102" s="174" t="s">
        <v>156</v>
      </c>
      <c r="D102" s="189">
        <v>937420.46510000003</v>
      </c>
      <c r="E102" s="189">
        <v>2043169.76098</v>
      </c>
      <c r="F102" s="189">
        <v>2026935.7874</v>
      </c>
      <c r="G102" s="189">
        <v>2335061.9186300002</v>
      </c>
      <c r="H102" s="189">
        <v>1875667.9146700001</v>
      </c>
      <c r="I102" s="189">
        <v>2108092.0587800001</v>
      </c>
      <c r="J102" s="189">
        <v>2189787.03522</v>
      </c>
      <c r="K102" s="189">
        <v>1800305.8672499999</v>
      </c>
      <c r="L102" s="189">
        <v>2041134.6537000001</v>
      </c>
      <c r="M102" s="189">
        <v>1910243.26776</v>
      </c>
      <c r="N102" s="189">
        <v>1705029.7382400001</v>
      </c>
      <c r="O102" s="190">
        <v>2868295.00086</v>
      </c>
      <c r="P102" s="189">
        <v>23841143.468589999</v>
      </c>
      <c r="Q102" s="1"/>
    </row>
    <row r="103" spans="2:17" ht="12" customHeight="1" x14ac:dyDescent="0.2">
      <c r="B103" s="152" t="s">
        <v>157</v>
      </c>
      <c r="C103" s="152" t="s">
        <v>350</v>
      </c>
      <c r="D103" s="27">
        <v>862691.1189</v>
      </c>
      <c r="E103" s="27">
        <v>846651.52135000005</v>
      </c>
      <c r="F103" s="27">
        <v>956800.26379999996</v>
      </c>
      <c r="G103" s="27">
        <v>892057.78079999995</v>
      </c>
      <c r="H103" s="27">
        <v>892852.05378999992</v>
      </c>
      <c r="I103" s="27">
        <v>870824.40859000001</v>
      </c>
      <c r="J103" s="27">
        <v>850020.39839999995</v>
      </c>
      <c r="K103" s="27">
        <v>835473.21828999999</v>
      </c>
      <c r="L103" s="27">
        <v>926687.40225000004</v>
      </c>
      <c r="M103" s="27">
        <v>826152.15121000004</v>
      </c>
      <c r="N103" s="27">
        <v>847546.93260000006</v>
      </c>
      <c r="O103" s="164">
        <v>826207.86762000003</v>
      </c>
      <c r="P103" s="27">
        <v>10433965.117600003</v>
      </c>
    </row>
    <row r="104" spans="2:17" ht="12" customHeight="1" x14ac:dyDescent="0.2">
      <c r="B104" s="152" t="s">
        <v>159</v>
      </c>
      <c r="C104" s="163" t="s">
        <v>351</v>
      </c>
      <c r="D104" s="65">
        <v>21437.004290000001</v>
      </c>
      <c r="E104" s="65">
        <v>-6485.7999600000003</v>
      </c>
      <c r="F104" s="65">
        <v>-4535.1226699999997</v>
      </c>
      <c r="G104" s="65">
        <v>-1219.587</v>
      </c>
      <c r="H104" s="65">
        <v>-57917.633099999999</v>
      </c>
      <c r="I104" s="65">
        <v>-5756.1865699999998</v>
      </c>
      <c r="J104" s="65">
        <v>-2422.58491</v>
      </c>
      <c r="K104" s="65">
        <v>-8435.47307</v>
      </c>
      <c r="L104" s="65">
        <v>-11532.28116</v>
      </c>
      <c r="M104" s="65">
        <v>-8136.4524299999994</v>
      </c>
      <c r="N104" s="65">
        <v>-62282.173869999999</v>
      </c>
      <c r="O104" s="165">
        <v>44635.359370000006</v>
      </c>
      <c r="P104" s="65">
        <v>-102650.93107999999</v>
      </c>
    </row>
    <row r="105" spans="2:17" ht="12" customHeight="1" x14ac:dyDescent="0.2">
      <c r="B105" s="152" t="s">
        <v>161</v>
      </c>
      <c r="C105" s="152" t="s">
        <v>162</v>
      </c>
      <c r="D105" s="27">
        <v>4727.8050000000003</v>
      </c>
      <c r="E105" s="27">
        <v>869585.96499999997</v>
      </c>
      <c r="F105" s="27">
        <v>916233.74153</v>
      </c>
      <c r="G105" s="27">
        <v>1278222.2169999999</v>
      </c>
      <c r="H105" s="27">
        <v>906192.42</v>
      </c>
      <c r="I105" s="27">
        <v>1091058.689</v>
      </c>
      <c r="J105" s="27">
        <v>1196217.382</v>
      </c>
      <c r="K105" s="27">
        <v>824475.60499999998</v>
      </c>
      <c r="L105" s="27">
        <v>987493.62800000003</v>
      </c>
      <c r="M105" s="27">
        <v>960705.6669500001</v>
      </c>
      <c r="N105" s="27">
        <v>738183.42150000005</v>
      </c>
      <c r="O105" s="164">
        <v>1808158.70597</v>
      </c>
      <c r="P105" s="27">
        <v>11581255.246950001</v>
      </c>
    </row>
    <row r="106" spans="2:17" ht="12" customHeight="1" x14ac:dyDescent="0.2">
      <c r="B106" s="152" t="s">
        <v>163</v>
      </c>
      <c r="C106" s="163" t="s">
        <v>164</v>
      </c>
      <c r="D106" s="65">
        <v>-71.426090000000002</v>
      </c>
      <c r="E106" s="65">
        <v>-741.33474999999999</v>
      </c>
      <c r="F106" s="65">
        <v>-1943.0055</v>
      </c>
      <c r="G106" s="65">
        <v>-0.64139000000000002</v>
      </c>
      <c r="H106" s="65">
        <v>-14415.459150000001</v>
      </c>
      <c r="I106" s="65">
        <v>-1629.8852199999999</v>
      </c>
      <c r="J106" s="65">
        <v>-15.211</v>
      </c>
      <c r="K106" s="65">
        <v>-5726.5027300000002</v>
      </c>
      <c r="L106" s="65">
        <v>-1892.19705</v>
      </c>
      <c r="M106" s="65">
        <v>-1413.579</v>
      </c>
      <c r="N106" s="65">
        <v>2762.9522999999999</v>
      </c>
      <c r="O106" s="165">
        <v>-24981.807530000002</v>
      </c>
      <c r="P106" s="65">
        <v>-50068.097110000002</v>
      </c>
    </row>
    <row r="107" spans="2:17" ht="12" customHeight="1" x14ac:dyDescent="0.2">
      <c r="B107" s="152" t="s">
        <v>165</v>
      </c>
      <c r="C107" s="163" t="s">
        <v>166</v>
      </c>
      <c r="D107" s="65">
        <v>506.63099999999997</v>
      </c>
      <c r="E107" s="65">
        <v>309015.69099999999</v>
      </c>
      <c r="F107" s="65">
        <v>92526.785999999993</v>
      </c>
      <c r="G107" s="65">
        <v>115073.05</v>
      </c>
      <c r="H107" s="65">
        <v>109138.34</v>
      </c>
      <c r="I107" s="65">
        <v>106116.65300000001</v>
      </c>
      <c r="J107" s="65">
        <v>99338.464999999997</v>
      </c>
      <c r="K107" s="65">
        <v>111022.77899999999</v>
      </c>
      <c r="L107" s="65">
        <v>96431.103000000003</v>
      </c>
      <c r="M107" s="65">
        <v>93636.561000000002</v>
      </c>
      <c r="N107" s="65">
        <v>110697.539</v>
      </c>
      <c r="O107" s="165">
        <v>169785.32699999999</v>
      </c>
      <c r="P107" s="65">
        <v>1413288.9250000003</v>
      </c>
    </row>
    <row r="108" spans="2:17" ht="12" customHeight="1" thickBot="1" x14ac:dyDescent="0.25">
      <c r="B108" s="166" t="s">
        <v>167</v>
      </c>
      <c r="C108" s="166" t="s">
        <v>168</v>
      </c>
      <c r="D108" s="203">
        <v>48129.332000000002</v>
      </c>
      <c r="E108" s="203">
        <v>25143.718339999999</v>
      </c>
      <c r="F108" s="203">
        <v>67853.12423999999</v>
      </c>
      <c r="G108" s="203">
        <v>50929.099219999996</v>
      </c>
      <c r="H108" s="203">
        <v>39818.19313</v>
      </c>
      <c r="I108" s="203">
        <v>47478.379979999998</v>
      </c>
      <c r="J108" s="203">
        <v>46648.585729999999</v>
      </c>
      <c r="K108" s="203">
        <v>43496.240760000001</v>
      </c>
      <c r="L108" s="203">
        <v>43946.998659999997</v>
      </c>
      <c r="M108" s="203">
        <v>39298.920030000001</v>
      </c>
      <c r="N108" s="203">
        <v>68121.066709999999</v>
      </c>
      <c r="O108" s="204">
        <v>44489.548430000003</v>
      </c>
      <c r="P108" s="203">
        <v>565353.20722999994</v>
      </c>
    </row>
    <row r="109" spans="2:17" ht="12" thickBot="1" x14ac:dyDescent="0.25">
      <c r="B109" s="170"/>
      <c r="C109" s="170"/>
      <c r="D109" s="202"/>
      <c r="E109" s="202"/>
      <c r="F109" s="202"/>
      <c r="G109" s="202"/>
      <c r="H109" s="202"/>
      <c r="I109" s="202"/>
      <c r="J109" s="202"/>
      <c r="K109" s="202"/>
      <c r="L109" s="202"/>
      <c r="M109" s="202"/>
      <c r="N109" s="202"/>
      <c r="O109" s="202"/>
      <c r="P109" s="202"/>
    </row>
    <row r="110" spans="2:17" s="5" customFormat="1" x14ac:dyDescent="0.2">
      <c r="B110" s="174" t="s">
        <v>171</v>
      </c>
      <c r="C110" s="174" t="s">
        <v>172</v>
      </c>
      <c r="D110" s="189">
        <v>-6891.8426600000003</v>
      </c>
      <c r="E110" s="189">
        <v>397125.07423000003</v>
      </c>
      <c r="F110" s="189">
        <v>508933.56005000003</v>
      </c>
      <c r="G110" s="189">
        <v>1016266.09637</v>
      </c>
      <c r="H110" s="189">
        <v>444920.91510000004</v>
      </c>
      <c r="I110" s="189">
        <v>500973.99806999997</v>
      </c>
      <c r="J110" s="189">
        <v>954576.59010000003</v>
      </c>
      <c r="K110" s="189">
        <v>400011.95776000002</v>
      </c>
      <c r="L110" s="189">
        <v>537264.74849999999</v>
      </c>
      <c r="M110" s="189">
        <v>788942.9251900001</v>
      </c>
      <c r="N110" s="189">
        <v>347609.89418</v>
      </c>
      <c r="O110" s="190">
        <v>1460382.99107</v>
      </c>
      <c r="P110" s="189">
        <v>7350116.9079599995</v>
      </c>
      <c r="Q110" s="1"/>
    </row>
    <row r="111" spans="2:17" ht="12" customHeight="1" x14ac:dyDescent="0.2">
      <c r="B111" s="152" t="s">
        <v>173</v>
      </c>
      <c r="C111" s="152" t="s">
        <v>174</v>
      </c>
      <c r="D111" s="27">
        <v>-2447.0360699999997</v>
      </c>
      <c r="E111" s="27">
        <v>266138.30348</v>
      </c>
      <c r="F111" s="27">
        <v>300159.69689999998</v>
      </c>
      <c r="G111" s="27">
        <v>350147.08241999999</v>
      </c>
      <c r="H111" s="27">
        <v>255959.90635</v>
      </c>
      <c r="I111" s="27">
        <v>287511.10930000001</v>
      </c>
      <c r="J111" s="27">
        <v>251831.60858</v>
      </c>
      <c r="K111" s="27">
        <v>238037.51088999998</v>
      </c>
      <c r="L111" s="27">
        <v>303517.89649000001</v>
      </c>
      <c r="M111" s="27">
        <v>286872.25496999995</v>
      </c>
      <c r="N111" s="27">
        <v>222746.48770999999</v>
      </c>
      <c r="O111" s="164">
        <v>625040.00310999993</v>
      </c>
      <c r="P111" s="27">
        <v>3385514.8241300001</v>
      </c>
    </row>
    <row r="112" spans="2:17" ht="12" customHeight="1" x14ac:dyDescent="0.2">
      <c r="B112" s="152" t="s">
        <v>175</v>
      </c>
      <c r="C112" s="152" t="s">
        <v>176</v>
      </c>
      <c r="D112" s="27">
        <v>-91.121769999999998</v>
      </c>
      <c r="E112" s="27">
        <v>14487.80055</v>
      </c>
      <c r="F112" s="27">
        <v>14370.25757</v>
      </c>
      <c r="G112" s="27">
        <v>16105.76007</v>
      </c>
      <c r="H112" s="27">
        <v>13908.034180000001</v>
      </c>
      <c r="I112" s="27">
        <v>13048.023519999999</v>
      </c>
      <c r="J112" s="27">
        <v>11241.282019999999</v>
      </c>
      <c r="K112" s="27">
        <v>9977.8327599999993</v>
      </c>
      <c r="L112" s="27">
        <v>11715.69807</v>
      </c>
      <c r="M112" s="27">
        <v>12588.06078</v>
      </c>
      <c r="N112" s="27">
        <v>11221.81963</v>
      </c>
      <c r="O112" s="164">
        <v>28255.750090000001</v>
      </c>
      <c r="P112" s="27">
        <v>156829.19747000001</v>
      </c>
    </row>
    <row r="113" spans="2:17" ht="12" customHeight="1" x14ac:dyDescent="0.2">
      <c r="B113" s="152" t="s">
        <v>177</v>
      </c>
      <c r="C113" s="152" t="s">
        <v>178</v>
      </c>
      <c r="D113" s="27">
        <v>-0.50426000000000004</v>
      </c>
      <c r="E113" s="27">
        <v>4335.5721700000004</v>
      </c>
      <c r="F113" s="27">
        <v>3568.8307100000002</v>
      </c>
      <c r="G113" s="27">
        <v>4221.37644</v>
      </c>
      <c r="H113" s="27">
        <v>2817.2167299999996</v>
      </c>
      <c r="I113" s="27">
        <v>2371.5204199999998</v>
      </c>
      <c r="J113" s="27">
        <v>-6523.5099700000001</v>
      </c>
      <c r="K113" s="27">
        <v>2203.7511199999999</v>
      </c>
      <c r="L113" s="27">
        <v>9383.4080300000005</v>
      </c>
      <c r="M113" s="27">
        <v>2191.88013</v>
      </c>
      <c r="N113" s="27">
        <v>2374.6444700000002</v>
      </c>
      <c r="O113" s="164">
        <v>6407.4794299999994</v>
      </c>
      <c r="P113" s="27">
        <v>33351.665420000005</v>
      </c>
    </row>
    <row r="114" spans="2:17" ht="12" customHeight="1" x14ac:dyDescent="0.2">
      <c r="B114" s="152" t="s">
        <v>179</v>
      </c>
      <c r="C114" s="152" t="s">
        <v>352</v>
      </c>
      <c r="D114" s="27">
        <v>-4218.3179199999995</v>
      </c>
      <c r="E114" s="27">
        <v>52197.749429999996</v>
      </c>
      <c r="F114" s="27">
        <v>56193.296359999993</v>
      </c>
      <c r="G114" s="27">
        <v>62993.235820000002</v>
      </c>
      <c r="H114" s="27">
        <v>63125.306530000002</v>
      </c>
      <c r="I114" s="27">
        <v>70040.55472</v>
      </c>
      <c r="J114" s="27">
        <v>72241.632200000007</v>
      </c>
      <c r="K114" s="27">
        <v>65478.474639999993</v>
      </c>
      <c r="L114" s="27">
        <v>57574.718210000006</v>
      </c>
      <c r="M114" s="27">
        <v>58706.605060000002</v>
      </c>
      <c r="N114" s="27">
        <v>60619.701180000004</v>
      </c>
      <c r="O114" s="164">
        <v>117854.40587</v>
      </c>
      <c r="P114" s="27">
        <v>732807.36210000003</v>
      </c>
    </row>
    <row r="115" spans="2:17" ht="12" customHeight="1" x14ac:dyDescent="0.2">
      <c r="B115" s="152" t="s">
        <v>181</v>
      </c>
      <c r="C115" s="152" t="s">
        <v>182</v>
      </c>
      <c r="D115" s="27">
        <v>-470.84800000000001</v>
      </c>
      <c r="E115" s="27">
        <v>2486.2179999999998</v>
      </c>
      <c r="F115" s="27">
        <v>2655.8270000000002</v>
      </c>
      <c r="G115" s="27">
        <v>5372.973</v>
      </c>
      <c r="H115" s="27">
        <v>4530.7529999999997</v>
      </c>
      <c r="I115" s="27">
        <v>5720.5069999999996</v>
      </c>
      <c r="J115" s="27">
        <v>6226.9269999999997</v>
      </c>
      <c r="K115" s="27">
        <v>8147.4880000000003</v>
      </c>
      <c r="L115" s="27">
        <v>4572.5259999999998</v>
      </c>
      <c r="M115" s="27">
        <v>4623.2610000000004</v>
      </c>
      <c r="N115" s="27">
        <v>2946.654</v>
      </c>
      <c r="O115" s="164">
        <v>7853.81</v>
      </c>
      <c r="P115" s="27">
        <v>54666.095999999998</v>
      </c>
    </row>
    <row r="116" spans="2:17" ht="12" customHeight="1" x14ac:dyDescent="0.2">
      <c r="B116" s="152" t="s">
        <v>183</v>
      </c>
      <c r="C116" s="152" t="s">
        <v>184</v>
      </c>
      <c r="D116" s="27">
        <v>0.59799999999999998</v>
      </c>
      <c r="E116" s="27">
        <v>8.1760000000000002</v>
      </c>
      <c r="F116" s="27">
        <v>6.92</v>
      </c>
      <c r="G116" s="27">
        <v>4.2889999999999997</v>
      </c>
      <c r="H116" s="27">
        <v>59.573999999999998</v>
      </c>
      <c r="I116" s="27">
        <v>3.863</v>
      </c>
      <c r="J116" s="27">
        <v>59.33</v>
      </c>
      <c r="K116" s="27">
        <v>3.2320000000000002</v>
      </c>
      <c r="L116" s="27">
        <v>5.63</v>
      </c>
      <c r="M116" s="27">
        <v>61.886000000000003</v>
      </c>
      <c r="N116" s="27">
        <v>12.156000000000001</v>
      </c>
      <c r="O116" s="164">
        <v>12.066000000000001</v>
      </c>
      <c r="P116" s="27">
        <v>237.72</v>
      </c>
    </row>
    <row r="117" spans="2:17" ht="12" customHeight="1" x14ac:dyDescent="0.2">
      <c r="B117" s="152" t="s">
        <v>185</v>
      </c>
      <c r="C117" s="152" t="s">
        <v>186</v>
      </c>
      <c r="D117" s="27">
        <v>118.22799999999999</v>
      </c>
      <c r="E117" s="27">
        <v>26171.775000000001</v>
      </c>
      <c r="F117" s="27">
        <v>49128.027999999998</v>
      </c>
      <c r="G117" s="27">
        <v>167011.85999999999</v>
      </c>
      <c r="H117" s="27">
        <v>57717.46</v>
      </c>
      <c r="I117" s="27">
        <v>72100.899000000005</v>
      </c>
      <c r="J117" s="27">
        <v>42643.101000000002</v>
      </c>
      <c r="K117" s="27">
        <v>71350.114000000001</v>
      </c>
      <c r="L117" s="27">
        <v>66645.028999999995</v>
      </c>
      <c r="M117" s="27">
        <v>37247.699000000001</v>
      </c>
      <c r="N117" s="27">
        <v>38472.757899999997</v>
      </c>
      <c r="O117" s="164">
        <v>41444.157100000004</v>
      </c>
      <c r="P117" s="27">
        <v>670051.10800000001</v>
      </c>
    </row>
    <row r="118" spans="2:17" ht="12" customHeight="1" x14ac:dyDescent="0.2">
      <c r="B118" s="152" t="s">
        <v>187</v>
      </c>
      <c r="C118" s="152" t="s">
        <v>188</v>
      </c>
      <c r="D118" s="27">
        <v>-81.655000000000001</v>
      </c>
      <c r="E118" s="27">
        <v>0</v>
      </c>
      <c r="F118" s="27">
        <v>0</v>
      </c>
      <c r="G118" s="27">
        <v>22013.084999999999</v>
      </c>
      <c r="H118" s="27">
        <v>0</v>
      </c>
      <c r="I118" s="27">
        <v>2443.6759999999999</v>
      </c>
      <c r="J118" s="27">
        <v>48934.857000000004</v>
      </c>
      <c r="K118" s="27">
        <v>0</v>
      </c>
      <c r="L118" s="27">
        <v>0</v>
      </c>
      <c r="M118" s="27">
        <v>59469.578000000001</v>
      </c>
      <c r="N118" s="27">
        <v>0</v>
      </c>
      <c r="O118" s="164">
        <v>19471.603999999999</v>
      </c>
      <c r="P118" s="27">
        <v>152251.14499999999</v>
      </c>
    </row>
    <row r="119" spans="2:17" ht="12" customHeight="1" x14ac:dyDescent="0.2">
      <c r="B119" s="152" t="s">
        <v>189</v>
      </c>
      <c r="C119" s="196" t="s">
        <v>190</v>
      </c>
      <c r="D119" s="4">
        <v>-32.93</v>
      </c>
      <c r="E119" s="27">
        <v>-105.17</v>
      </c>
      <c r="F119" s="27">
        <v>-396.80799999999999</v>
      </c>
      <c r="G119" s="27">
        <v>47089.21</v>
      </c>
      <c r="H119" s="27">
        <v>37.399929999999998</v>
      </c>
      <c r="I119" s="27">
        <v>11.97</v>
      </c>
      <c r="J119" s="27">
        <v>50117.182000000001</v>
      </c>
      <c r="K119" s="27">
        <v>893.66</v>
      </c>
      <c r="L119" s="27">
        <v>-44.86016</v>
      </c>
      <c r="M119" s="27">
        <v>46022.767999999996</v>
      </c>
      <c r="N119" s="27">
        <v>-56.264500000000005</v>
      </c>
      <c r="O119" s="164">
        <v>44859.934140000005</v>
      </c>
      <c r="P119" s="27">
        <v>188396.09141000002</v>
      </c>
    </row>
    <row r="120" spans="2:17" ht="12" customHeight="1" x14ac:dyDescent="0.2">
      <c r="B120" s="152" t="s">
        <v>353</v>
      </c>
      <c r="C120" s="152" t="s">
        <v>192</v>
      </c>
      <c r="D120" s="27">
        <v>6882.99622</v>
      </c>
      <c r="E120" s="27">
        <v>1766.4880000000001</v>
      </c>
      <c r="F120" s="27">
        <v>4328.8131100000001</v>
      </c>
      <c r="G120" s="27">
        <v>56538.386780000001</v>
      </c>
      <c r="H120" s="27">
        <v>226.66417999999999</v>
      </c>
      <c r="I120" s="27">
        <v>-327.00389000000001</v>
      </c>
      <c r="J120" s="27">
        <v>39158.362000000001</v>
      </c>
      <c r="K120" s="27">
        <v>-814.35900000000004</v>
      </c>
      <c r="L120" s="27">
        <v>51.112000000000002</v>
      </c>
      <c r="M120" s="27">
        <v>31555.631000000001</v>
      </c>
      <c r="N120" s="27">
        <v>1760.992</v>
      </c>
      <c r="O120" s="164">
        <v>110154.048</v>
      </c>
      <c r="P120" s="27">
        <v>251282.13039999997</v>
      </c>
    </row>
    <row r="121" spans="2:17" ht="12" customHeight="1" x14ac:dyDescent="0.2">
      <c r="B121" s="152" t="s">
        <v>193</v>
      </c>
      <c r="C121" s="152" t="s">
        <v>194</v>
      </c>
      <c r="D121" s="27">
        <v>-6547.5608600000005</v>
      </c>
      <c r="E121" s="27">
        <v>26878.857599999999</v>
      </c>
      <c r="F121" s="27">
        <v>75590.760399999999</v>
      </c>
      <c r="G121" s="27">
        <v>278752.10884000006</v>
      </c>
      <c r="H121" s="27">
        <v>39895.724029999998</v>
      </c>
      <c r="I121" s="27">
        <v>45940.023000000001</v>
      </c>
      <c r="J121" s="27">
        <v>436001.10926999996</v>
      </c>
      <c r="K121" s="27">
        <v>2569.10835</v>
      </c>
      <c r="L121" s="27">
        <v>80920.725389999992</v>
      </c>
      <c r="M121" s="27">
        <v>247030.56025000001</v>
      </c>
      <c r="N121" s="27">
        <v>-679.06227000000001</v>
      </c>
      <c r="O121" s="164">
        <v>460922.80335999996</v>
      </c>
      <c r="P121" s="27">
        <v>1687275.1573599998</v>
      </c>
    </row>
    <row r="122" spans="2:17" ht="12" customHeight="1" x14ac:dyDescent="0.2">
      <c r="B122" s="152" t="s">
        <v>195</v>
      </c>
      <c r="C122" s="152" t="s">
        <v>196</v>
      </c>
      <c r="D122" s="27">
        <v>0</v>
      </c>
      <c r="E122" s="27">
        <v>2.0720000000000001</v>
      </c>
      <c r="F122" s="27">
        <v>-4.5780000000000003</v>
      </c>
      <c r="G122" s="27">
        <v>20.794</v>
      </c>
      <c r="H122" s="27">
        <v>-1.2361000000000004</v>
      </c>
      <c r="I122" s="27">
        <v>2.9079999999999999</v>
      </c>
      <c r="J122" s="27">
        <v>25.501999999999999</v>
      </c>
      <c r="K122" s="27">
        <v>41.244</v>
      </c>
      <c r="L122" s="27">
        <v>45.402000000000001</v>
      </c>
      <c r="M122" s="27">
        <v>40.1</v>
      </c>
      <c r="N122" s="27">
        <v>36.518000000000001</v>
      </c>
      <c r="O122" s="164">
        <v>60.055999999999997</v>
      </c>
      <c r="P122" s="27">
        <v>268.78190000000001</v>
      </c>
    </row>
    <row r="123" spans="2:17" ht="12" customHeight="1" x14ac:dyDescent="0.2">
      <c r="B123" s="152" t="s">
        <v>197</v>
      </c>
      <c r="C123" s="152" t="s">
        <v>198</v>
      </c>
      <c r="D123" s="27">
        <v>-2.6909999999999998</v>
      </c>
      <c r="E123" s="27">
        <v>1429.9559999999999</v>
      </c>
      <c r="F123" s="27">
        <v>1474.8</v>
      </c>
      <c r="G123" s="27">
        <v>2167.788</v>
      </c>
      <c r="H123" s="27">
        <v>1811.2790400000001</v>
      </c>
      <c r="I123" s="27">
        <v>1744.7619999999999</v>
      </c>
      <c r="J123" s="27">
        <v>2020.8330000000001</v>
      </c>
      <c r="K123" s="27">
        <v>1671.8219999999999</v>
      </c>
      <c r="L123" s="27">
        <v>1958.9564700000001</v>
      </c>
      <c r="M123" s="27">
        <v>1807.6790000000001</v>
      </c>
      <c r="N123" s="27">
        <v>1789.16246</v>
      </c>
      <c r="O123" s="164">
        <v>1935.3424</v>
      </c>
      <c r="P123" s="27">
        <v>19809.68937</v>
      </c>
    </row>
    <row r="124" spans="2:17" ht="12" customHeight="1" x14ac:dyDescent="0.2">
      <c r="B124" s="152" t="s">
        <v>199</v>
      </c>
      <c r="C124" s="152" t="s">
        <v>200</v>
      </c>
      <c r="D124" s="27">
        <v>-1</v>
      </c>
      <c r="E124" s="27">
        <v>1327.2760000000001</v>
      </c>
      <c r="F124" s="27">
        <v>1857.7159999999999</v>
      </c>
      <c r="G124" s="27">
        <v>3828.1469999999999</v>
      </c>
      <c r="H124" s="27">
        <v>4832.8332299999993</v>
      </c>
      <c r="I124" s="27">
        <v>361.18599999999998</v>
      </c>
      <c r="J124" s="27">
        <v>598.37400000000002</v>
      </c>
      <c r="K124" s="27">
        <v>452.07900000000001</v>
      </c>
      <c r="L124" s="27">
        <v>918.50699999999995</v>
      </c>
      <c r="M124" s="27">
        <v>724.96199999999999</v>
      </c>
      <c r="N124" s="27">
        <v>6364.2591400000001</v>
      </c>
      <c r="O124" s="164">
        <v>-3888.4684300000008</v>
      </c>
      <c r="P124" s="27">
        <v>17375.870939999997</v>
      </c>
    </row>
    <row r="125" spans="2:17" ht="12" customHeight="1" thickBot="1" x14ac:dyDescent="0.25">
      <c r="B125" s="29" t="s">
        <v>309</v>
      </c>
      <c r="C125" s="166" t="s">
        <v>310</v>
      </c>
      <c r="D125" s="167">
        <v>0</v>
      </c>
      <c r="E125" s="167">
        <v>0</v>
      </c>
      <c r="F125" s="167">
        <v>0</v>
      </c>
      <c r="G125" s="167">
        <v>0</v>
      </c>
      <c r="H125" s="167">
        <v>0</v>
      </c>
      <c r="I125" s="167">
        <v>0</v>
      </c>
      <c r="J125" s="167">
        <v>0</v>
      </c>
      <c r="K125" s="167">
        <v>0</v>
      </c>
      <c r="L125" s="167">
        <v>0</v>
      </c>
      <c r="M125" s="167">
        <v>0</v>
      </c>
      <c r="N125" s="167">
        <v>6.8459999999999993E-2</v>
      </c>
      <c r="O125" s="168">
        <v>0</v>
      </c>
      <c r="P125" s="167">
        <v>6.8459999999999993E-2</v>
      </c>
    </row>
    <row r="126" spans="2:17" ht="12" thickBot="1" x14ac:dyDescent="0.25">
      <c r="B126" s="166"/>
      <c r="C126" s="166"/>
      <c r="D126" s="202"/>
      <c r="E126" s="202"/>
      <c r="F126" s="202"/>
      <c r="G126" s="202"/>
      <c r="H126" s="202"/>
      <c r="I126" s="202"/>
      <c r="J126" s="202"/>
      <c r="K126" s="202"/>
      <c r="L126" s="202"/>
      <c r="M126" s="202"/>
      <c r="N126" s="202"/>
      <c r="O126" s="202"/>
      <c r="P126" s="202"/>
    </row>
    <row r="127" spans="2:17" s="5" customFormat="1" x14ac:dyDescent="0.2">
      <c r="B127" s="180" t="s">
        <v>205</v>
      </c>
      <c r="C127" s="180" t="s">
        <v>206</v>
      </c>
      <c r="D127" s="189">
        <v>11562.056550000001</v>
      </c>
      <c r="E127" s="189">
        <v>169150.85305999999</v>
      </c>
      <c r="F127" s="189">
        <v>239498.90030000001</v>
      </c>
      <c r="G127" s="189">
        <v>185979.74163999999</v>
      </c>
      <c r="H127" s="189">
        <v>215012.39979</v>
      </c>
      <c r="I127" s="189">
        <v>198770.84153000001</v>
      </c>
      <c r="J127" s="189">
        <v>310735.71032000001</v>
      </c>
      <c r="K127" s="189">
        <v>206933.69399999999</v>
      </c>
      <c r="L127" s="189">
        <v>249458.04427000001</v>
      </c>
      <c r="M127" s="189">
        <v>202204.92803000001</v>
      </c>
      <c r="N127" s="189">
        <v>200008.36763999998</v>
      </c>
      <c r="O127" s="190">
        <v>397532.53367000003</v>
      </c>
      <c r="P127" s="189">
        <v>2586848.0707999999</v>
      </c>
      <c r="Q127" s="1"/>
    </row>
    <row r="128" spans="2:17" ht="12" customHeight="1" x14ac:dyDescent="0.2">
      <c r="B128" s="152" t="s">
        <v>297</v>
      </c>
      <c r="C128" s="152" t="s">
        <v>298</v>
      </c>
      <c r="D128" s="27">
        <v>0</v>
      </c>
      <c r="E128" s="27">
        <v>0</v>
      </c>
      <c r="F128" s="27">
        <v>0</v>
      </c>
      <c r="G128" s="27">
        <v>0</v>
      </c>
      <c r="H128" s="27">
        <v>-67.73060000000001</v>
      </c>
      <c r="I128" s="27">
        <v>0</v>
      </c>
      <c r="J128" s="27">
        <v>0</v>
      </c>
      <c r="K128" s="27">
        <v>0</v>
      </c>
      <c r="L128" s="27">
        <v>-569.65973999999994</v>
      </c>
      <c r="M128" s="27">
        <v>0</v>
      </c>
      <c r="N128" s="27">
        <v>-243.94566</v>
      </c>
      <c r="O128" s="164">
        <v>-102.94633999999999</v>
      </c>
      <c r="P128" s="27">
        <v>-984.28233999999986</v>
      </c>
    </row>
    <row r="129" spans="2:17" ht="12" customHeight="1" x14ac:dyDescent="0.2">
      <c r="B129" s="152" t="s">
        <v>207</v>
      </c>
      <c r="C129" s="152" t="s">
        <v>208</v>
      </c>
      <c r="D129" s="27">
        <v>9871.4075499999999</v>
      </c>
      <c r="E129" s="27">
        <v>23414.874</v>
      </c>
      <c r="F129" s="27">
        <v>41510.657299999999</v>
      </c>
      <c r="G129" s="27">
        <v>13999.4082</v>
      </c>
      <c r="H129" s="27">
        <v>18370.480199999998</v>
      </c>
      <c r="I129" s="27">
        <v>15681.311</v>
      </c>
      <c r="J129" s="27">
        <v>146933.49531999999</v>
      </c>
      <c r="K129" s="27">
        <v>28319.862000000001</v>
      </c>
      <c r="L129" s="27">
        <v>46750.470420000005</v>
      </c>
      <c r="M129" s="27">
        <v>15206.703300000001</v>
      </c>
      <c r="N129" s="27">
        <v>13464.94902</v>
      </c>
      <c r="O129" s="164">
        <v>28195.15065</v>
      </c>
      <c r="P129" s="27">
        <v>401718.76896000007</v>
      </c>
    </row>
    <row r="130" spans="2:17" ht="12" customHeight="1" x14ac:dyDescent="0.2">
      <c r="B130" s="152" t="s">
        <v>209</v>
      </c>
      <c r="C130" s="152" t="s">
        <v>210</v>
      </c>
      <c r="D130" s="27">
        <v>0</v>
      </c>
      <c r="E130" s="27">
        <v>0</v>
      </c>
      <c r="F130" s="27">
        <v>17563.055</v>
      </c>
      <c r="G130" s="27">
        <v>19057.684000000001</v>
      </c>
      <c r="H130" s="27">
        <v>19836.871999999999</v>
      </c>
      <c r="I130" s="27">
        <v>17660.73</v>
      </c>
      <c r="J130" s="27">
        <v>16442.554</v>
      </c>
      <c r="K130" s="27">
        <v>19524.32</v>
      </c>
      <c r="L130" s="27">
        <v>16194.005999999999</v>
      </c>
      <c r="M130" s="27">
        <v>19386.585999999999</v>
      </c>
      <c r="N130" s="27">
        <v>16124.4</v>
      </c>
      <c r="O130" s="164">
        <v>33104.887999999999</v>
      </c>
      <c r="P130" s="27">
        <v>194895.095</v>
      </c>
    </row>
    <row r="131" spans="2:17" ht="12" customHeight="1" x14ac:dyDescent="0.2">
      <c r="B131" s="152" t="s">
        <v>211</v>
      </c>
      <c r="C131" s="152" t="s">
        <v>212</v>
      </c>
      <c r="D131" s="27">
        <v>146.00899999999999</v>
      </c>
      <c r="E131" s="27">
        <v>9589.3600600000009</v>
      </c>
      <c r="F131" s="27">
        <v>45966.006999999998</v>
      </c>
      <c r="G131" s="27">
        <v>46086.53944</v>
      </c>
      <c r="H131" s="27">
        <v>45780.226200000005</v>
      </c>
      <c r="I131" s="27">
        <v>45525.92353</v>
      </c>
      <c r="J131" s="27">
        <v>41779.360999999997</v>
      </c>
      <c r="K131" s="27">
        <v>42239.669000000002</v>
      </c>
      <c r="L131" s="27">
        <v>42280.098640000004</v>
      </c>
      <c r="M131" s="27">
        <v>41397.157729999999</v>
      </c>
      <c r="N131" s="27">
        <v>41468.79423</v>
      </c>
      <c r="O131" s="164">
        <v>81623.072539999994</v>
      </c>
      <c r="P131" s="27">
        <v>483882.21837000002</v>
      </c>
    </row>
    <row r="132" spans="2:17" ht="12" customHeight="1" x14ac:dyDescent="0.2">
      <c r="B132" s="152" t="s">
        <v>213</v>
      </c>
      <c r="C132" s="152" t="s">
        <v>214</v>
      </c>
      <c r="D132" s="27">
        <v>9.5879999999999992</v>
      </c>
      <c r="E132" s="27">
        <v>63911.629000000001</v>
      </c>
      <c r="F132" s="27">
        <v>50692.673999999999</v>
      </c>
      <c r="G132" s="27">
        <v>43268.925999999999</v>
      </c>
      <c r="H132" s="27">
        <v>62990.381000000001</v>
      </c>
      <c r="I132" s="27">
        <v>51985.824999999997</v>
      </c>
      <c r="J132" s="27">
        <v>43987.843999999997</v>
      </c>
      <c r="K132" s="27">
        <v>46461.567999999999</v>
      </c>
      <c r="L132" s="27">
        <v>55590.445</v>
      </c>
      <c r="M132" s="27">
        <v>59818.811000000002</v>
      </c>
      <c r="N132" s="27">
        <v>59992.088000000003</v>
      </c>
      <c r="O132" s="164">
        <v>109081.06200000001</v>
      </c>
      <c r="P132" s="27">
        <v>647790.84100000001</v>
      </c>
    </row>
    <row r="133" spans="2:17" ht="12" customHeight="1" x14ac:dyDescent="0.2">
      <c r="B133" s="152" t="s">
        <v>215</v>
      </c>
      <c r="C133" s="152" t="s">
        <v>216</v>
      </c>
      <c r="D133" s="27">
        <v>1535.0519999999999</v>
      </c>
      <c r="E133" s="27">
        <v>72234.990000000005</v>
      </c>
      <c r="F133" s="27">
        <v>61738.686999999998</v>
      </c>
      <c r="G133" s="27">
        <v>63567.184000000001</v>
      </c>
      <c r="H133" s="27">
        <v>68102.170989999999</v>
      </c>
      <c r="I133" s="27">
        <v>67917.051999999996</v>
      </c>
      <c r="J133" s="27">
        <v>61592.455999999998</v>
      </c>
      <c r="K133" s="27">
        <v>70388.274999999994</v>
      </c>
      <c r="L133" s="27">
        <v>66446.129950000002</v>
      </c>
      <c r="M133" s="27">
        <v>66395.67</v>
      </c>
      <c r="N133" s="27">
        <v>69202.082049999997</v>
      </c>
      <c r="O133" s="164">
        <v>145631.30682</v>
      </c>
      <c r="P133" s="27">
        <v>814751.05581000005</v>
      </c>
    </row>
    <row r="134" spans="2:17" ht="12" customHeight="1" thickBot="1" x14ac:dyDescent="0.25">
      <c r="B134" s="166" t="s">
        <v>217</v>
      </c>
      <c r="C134" s="166" t="s">
        <v>354</v>
      </c>
      <c r="D134" s="167">
        <v>0</v>
      </c>
      <c r="E134" s="167">
        <v>0</v>
      </c>
      <c r="F134" s="167">
        <v>22027.82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22766.554</v>
      </c>
      <c r="M134" s="167">
        <v>0</v>
      </c>
      <c r="N134" s="167">
        <v>0</v>
      </c>
      <c r="O134" s="168">
        <v>0</v>
      </c>
      <c r="P134" s="167">
        <v>44794.373999999996</v>
      </c>
    </row>
    <row r="135" spans="2:17" ht="12" thickBot="1" x14ac:dyDescent="0.25">
      <c r="B135" s="166"/>
      <c r="C135" s="166"/>
      <c r="D135" s="202"/>
      <c r="E135" s="202"/>
      <c r="F135" s="202"/>
      <c r="G135" s="202"/>
      <c r="H135" s="202"/>
      <c r="I135" s="202"/>
      <c r="J135" s="202"/>
      <c r="K135" s="202"/>
      <c r="L135" s="202"/>
      <c r="M135" s="202"/>
      <c r="N135" s="202"/>
      <c r="O135" s="202"/>
      <c r="P135" s="202"/>
    </row>
    <row r="136" spans="2:17" s="5" customFormat="1" x14ac:dyDescent="0.2">
      <c r="B136" s="174" t="s">
        <v>65</v>
      </c>
      <c r="C136" s="174" t="s">
        <v>221</v>
      </c>
      <c r="D136" s="189">
        <v>491627.98339999997</v>
      </c>
      <c r="E136" s="189">
        <v>846831.14248000004</v>
      </c>
      <c r="F136" s="189">
        <v>1383395.91126</v>
      </c>
      <c r="G136" s="189">
        <v>1345337.93811</v>
      </c>
      <c r="H136" s="189">
        <v>830520.85214999993</v>
      </c>
      <c r="I136" s="189">
        <v>735841.87248999998</v>
      </c>
      <c r="J136" s="189">
        <v>1522281.99227</v>
      </c>
      <c r="K136" s="189">
        <v>1198872.08818</v>
      </c>
      <c r="L136" s="189">
        <v>1008959.98292</v>
      </c>
      <c r="M136" s="189">
        <v>1564184.4413599998</v>
      </c>
      <c r="N136" s="189">
        <v>1008618.7746900001</v>
      </c>
      <c r="O136" s="190">
        <v>-301314.55288999988</v>
      </c>
      <c r="P136" s="189">
        <v>11635158.426420001</v>
      </c>
      <c r="Q136" s="1"/>
    </row>
    <row r="137" spans="2:17" ht="12" customHeight="1" x14ac:dyDescent="0.2">
      <c r="B137" s="152" t="s">
        <v>222</v>
      </c>
      <c r="C137" s="152" t="s">
        <v>223</v>
      </c>
      <c r="D137" s="27">
        <v>2595.9313299999999</v>
      </c>
      <c r="E137" s="27">
        <v>191085.84205000001</v>
      </c>
      <c r="F137" s="27">
        <v>298448.17764999997</v>
      </c>
      <c r="G137" s="27">
        <v>354083.46989000001</v>
      </c>
      <c r="H137" s="27">
        <v>313051.08167000004</v>
      </c>
      <c r="I137" s="27">
        <v>371474.21823</v>
      </c>
      <c r="J137" s="27">
        <v>367314.97343999997</v>
      </c>
      <c r="K137" s="27">
        <v>295606.09724999999</v>
      </c>
      <c r="L137" s="27">
        <v>289775.48329</v>
      </c>
      <c r="M137" s="27">
        <v>304116.26224000001</v>
      </c>
      <c r="N137" s="27">
        <v>282114.69594000001</v>
      </c>
      <c r="O137" s="164">
        <v>754891.14058999997</v>
      </c>
      <c r="P137" s="27">
        <v>3824557.3735699998</v>
      </c>
    </row>
    <row r="138" spans="2:17" ht="12" customHeight="1" x14ac:dyDescent="0.2">
      <c r="B138" s="152" t="s">
        <v>224</v>
      </c>
      <c r="C138" s="152" t="s">
        <v>225</v>
      </c>
      <c r="D138" s="27">
        <v>404.28626000000003</v>
      </c>
      <c r="E138" s="27">
        <v>53845.296969999996</v>
      </c>
      <c r="F138" s="27">
        <v>114100.82506999999</v>
      </c>
      <c r="G138" s="27">
        <v>119881.16926999998</v>
      </c>
      <c r="H138" s="27">
        <v>110910.66204000001</v>
      </c>
      <c r="I138" s="27">
        <v>125473.89258</v>
      </c>
      <c r="J138" s="27">
        <v>126575.6974</v>
      </c>
      <c r="K138" s="27">
        <v>98711.647719999994</v>
      </c>
      <c r="L138" s="27">
        <v>72461.142200000002</v>
      </c>
      <c r="M138" s="27">
        <v>101171.64</v>
      </c>
      <c r="N138" s="27">
        <v>91985.188699999999</v>
      </c>
      <c r="O138" s="164">
        <v>315038.62419</v>
      </c>
      <c r="P138" s="27">
        <v>1330560.0723999999</v>
      </c>
    </row>
    <row r="139" spans="2:17" ht="12" customHeight="1" x14ac:dyDescent="0.2">
      <c r="B139" s="152" t="s">
        <v>226</v>
      </c>
      <c r="C139" s="152" t="s">
        <v>227</v>
      </c>
      <c r="D139" s="27">
        <v>-288.99760000000003</v>
      </c>
      <c r="E139" s="27">
        <v>99921.728769999987</v>
      </c>
      <c r="F139" s="27">
        <v>121994.89259999999</v>
      </c>
      <c r="G139" s="27">
        <v>162599.05578</v>
      </c>
      <c r="H139" s="27">
        <v>130825.61593999999</v>
      </c>
      <c r="I139" s="27">
        <v>160807.32815000002</v>
      </c>
      <c r="J139" s="27">
        <v>156235.17098</v>
      </c>
      <c r="K139" s="27">
        <v>122626.69202</v>
      </c>
      <c r="L139" s="27">
        <v>148869.11113</v>
      </c>
      <c r="M139" s="27">
        <v>134563.08848999999</v>
      </c>
      <c r="N139" s="27">
        <v>128039.35250000001</v>
      </c>
      <c r="O139" s="164">
        <v>297698.30152000004</v>
      </c>
      <c r="P139" s="27">
        <v>1663891.3402800001</v>
      </c>
    </row>
    <row r="140" spans="2:17" ht="12" customHeight="1" x14ac:dyDescent="0.2">
      <c r="B140" s="152" t="s">
        <v>228</v>
      </c>
      <c r="C140" s="152" t="s">
        <v>229</v>
      </c>
      <c r="D140" s="27">
        <v>2449.1040200000002</v>
      </c>
      <c r="E140" s="27">
        <v>37318.816310000002</v>
      </c>
      <c r="F140" s="27">
        <v>62352.459979999992</v>
      </c>
      <c r="G140" s="27">
        <v>71602.608069999987</v>
      </c>
      <c r="H140" s="27">
        <v>71314.803690000001</v>
      </c>
      <c r="I140" s="27">
        <v>85192.997499999998</v>
      </c>
      <c r="J140" s="27">
        <v>84504.105060000002</v>
      </c>
      <c r="K140" s="27">
        <v>74267.757509999996</v>
      </c>
      <c r="L140" s="27">
        <v>68445.935960000003</v>
      </c>
      <c r="M140" s="27">
        <v>68381.533750000002</v>
      </c>
      <c r="N140" s="27">
        <v>62090.154740000005</v>
      </c>
      <c r="O140" s="164">
        <v>142154.21488000001</v>
      </c>
      <c r="P140" s="27">
        <v>830074.49147000001</v>
      </c>
    </row>
    <row r="141" spans="2:17" ht="12" customHeight="1" x14ac:dyDescent="0.2">
      <c r="B141" s="152" t="s">
        <v>299</v>
      </c>
      <c r="C141" s="163" t="s">
        <v>300</v>
      </c>
      <c r="D141" s="65">
        <v>31.538650000000001</v>
      </c>
      <c r="E141" s="65">
        <v>0</v>
      </c>
      <c r="F141" s="65">
        <v>0</v>
      </c>
      <c r="G141" s="65">
        <v>0.63676999999999995</v>
      </c>
      <c r="H141" s="65">
        <v>0</v>
      </c>
      <c r="I141" s="65">
        <v>0</v>
      </c>
      <c r="J141" s="65">
        <v>0</v>
      </c>
      <c r="K141" s="65">
        <v>0</v>
      </c>
      <c r="L141" s="65">
        <v>-0.70599999999999996</v>
      </c>
      <c r="M141" s="65">
        <v>0</v>
      </c>
      <c r="N141" s="65">
        <v>0</v>
      </c>
      <c r="O141" s="165">
        <v>0</v>
      </c>
      <c r="P141" s="65">
        <v>31.469420000000003</v>
      </c>
    </row>
    <row r="142" spans="2:17" ht="12" customHeight="1" x14ac:dyDescent="0.2">
      <c r="B142" s="152" t="s">
        <v>230</v>
      </c>
      <c r="C142" s="152" t="s">
        <v>231</v>
      </c>
      <c r="D142" s="27">
        <v>500164.66948000004</v>
      </c>
      <c r="E142" s="27">
        <v>433736.91264999995</v>
      </c>
      <c r="F142" s="27">
        <v>820330.13880999992</v>
      </c>
      <c r="G142" s="27">
        <v>662388.19166999997</v>
      </c>
      <c r="H142" s="27">
        <v>744593.00717999996</v>
      </c>
      <c r="I142" s="27">
        <v>90070.98848</v>
      </c>
      <c r="J142" s="27">
        <v>847235.00921000005</v>
      </c>
      <c r="K142" s="27">
        <v>674435.41272999998</v>
      </c>
      <c r="L142" s="27">
        <v>420188.60363999999</v>
      </c>
      <c r="M142" s="27">
        <v>891630.73891999992</v>
      </c>
      <c r="N142" s="27">
        <v>422823.60499999998</v>
      </c>
      <c r="O142" s="164">
        <v>840997.39037000004</v>
      </c>
      <c r="P142" s="27">
        <v>7348594.6681399997</v>
      </c>
    </row>
    <row r="143" spans="2:17" ht="12" customHeight="1" x14ac:dyDescent="0.2">
      <c r="B143" s="152" t="s">
        <v>232</v>
      </c>
      <c r="C143" s="152" t="s">
        <v>233</v>
      </c>
      <c r="D143" s="27">
        <v>10.70876</v>
      </c>
      <c r="E143" s="27">
        <v>-44.412889999999997</v>
      </c>
      <c r="F143" s="27">
        <v>0</v>
      </c>
      <c r="G143" s="27">
        <v>0</v>
      </c>
      <c r="H143" s="27">
        <v>-483130.63180000003</v>
      </c>
      <c r="I143" s="27">
        <v>-16.145499999999998</v>
      </c>
      <c r="J143" s="27">
        <v>-5.0599999999999999E-2</v>
      </c>
      <c r="K143" s="27">
        <v>0</v>
      </c>
      <c r="L143" s="27">
        <v>4705.8957099999998</v>
      </c>
      <c r="M143" s="27">
        <v>-189.52951999999999</v>
      </c>
      <c r="N143" s="27">
        <v>-17528.504510000002</v>
      </c>
      <c r="O143" s="164">
        <v>-7309.5364099999997</v>
      </c>
      <c r="P143" s="27">
        <v>-503502.20676000003</v>
      </c>
    </row>
    <row r="144" spans="2:17" ht="12" customHeight="1" x14ac:dyDescent="0.2">
      <c r="B144" s="152" t="s">
        <v>234</v>
      </c>
      <c r="C144" s="152" t="s">
        <v>235</v>
      </c>
      <c r="D144" s="27">
        <v>500175.37823999999</v>
      </c>
      <c r="E144" s="27">
        <v>433692.49975999998</v>
      </c>
      <c r="F144" s="27">
        <v>820330.13880999992</v>
      </c>
      <c r="G144" s="27">
        <v>662388.19166999997</v>
      </c>
      <c r="H144" s="27">
        <v>261462.37537999998</v>
      </c>
      <c r="I144" s="27">
        <v>90054.842980000001</v>
      </c>
      <c r="J144" s="27">
        <v>847234.95860999997</v>
      </c>
      <c r="K144" s="27">
        <v>674435.41272999998</v>
      </c>
      <c r="L144" s="27">
        <v>424894.49935</v>
      </c>
      <c r="M144" s="27">
        <v>891441.20939999993</v>
      </c>
      <c r="N144" s="27">
        <v>405295.10048999998</v>
      </c>
      <c r="O144" s="164">
        <v>833687.85395999986</v>
      </c>
      <c r="P144" s="27">
        <v>6845092.4613800012</v>
      </c>
    </row>
    <row r="145" spans="2:16" ht="12" customHeight="1" x14ac:dyDescent="0.2">
      <c r="B145" s="152"/>
      <c r="C145" s="155" t="s">
        <v>84</v>
      </c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164"/>
      <c r="P145" s="27"/>
    </row>
    <row r="146" spans="2:16" ht="12" customHeight="1" x14ac:dyDescent="0.2">
      <c r="B146" s="152"/>
      <c r="C146" s="220" t="s">
        <v>236</v>
      </c>
      <c r="D146" s="27">
        <v>439174.18939279875</v>
      </c>
      <c r="E146" s="27">
        <v>367740.53225059382</v>
      </c>
      <c r="F146" s="27">
        <v>742776.64863832132</v>
      </c>
      <c r="G146" s="27">
        <v>599961.69485897757</v>
      </c>
      <c r="H146" s="27">
        <v>241548.88103215638</v>
      </c>
      <c r="I146" s="27">
        <v>81037.618134383258</v>
      </c>
      <c r="J146" s="27">
        <v>818367.4114382359</v>
      </c>
      <c r="K146" s="27">
        <v>636848.37521643599</v>
      </c>
      <c r="L146" s="27">
        <v>368754.15810138278</v>
      </c>
      <c r="M146" s="27">
        <v>853456.55614705419</v>
      </c>
      <c r="N146" s="27">
        <v>403489.86388203176</v>
      </c>
      <c r="O146" s="164">
        <v>779049.94401938922</v>
      </c>
      <c r="P146" s="27">
        <v>6332205.8731117612</v>
      </c>
    </row>
    <row r="147" spans="2:16" ht="12" customHeight="1" x14ac:dyDescent="0.2">
      <c r="B147" s="152"/>
      <c r="C147" s="220" t="s">
        <v>237</v>
      </c>
      <c r="D147" s="27">
        <v>4232.6298472551907</v>
      </c>
      <c r="E147" s="27">
        <v>3344.6197953283313</v>
      </c>
      <c r="F147" s="27">
        <v>3929.3264641217434</v>
      </c>
      <c r="G147" s="27">
        <v>4527.5880741713263</v>
      </c>
      <c r="H147" s="27">
        <v>1070.2179665150395</v>
      </c>
      <c r="I147" s="27">
        <v>1688.2426338366051</v>
      </c>
      <c r="J147" s="27">
        <v>4278.5541170205306</v>
      </c>
      <c r="K147" s="27">
        <v>3544.1576614087799</v>
      </c>
      <c r="L147" s="27">
        <v>4465.1948067448639</v>
      </c>
      <c r="M147" s="27">
        <v>3319.5432857995665</v>
      </c>
      <c r="N147" s="27">
        <v>1739.8931667398688</v>
      </c>
      <c r="O147" s="164">
        <v>6502.6411751158812</v>
      </c>
      <c r="P147" s="27">
        <v>42642.608994057729</v>
      </c>
    </row>
    <row r="148" spans="2:16" ht="12" customHeight="1" x14ac:dyDescent="0.2">
      <c r="B148" s="152"/>
      <c r="C148" s="221" t="s">
        <v>238</v>
      </c>
      <c r="D148" s="65">
        <v>56768.558999946079</v>
      </c>
      <c r="E148" s="65">
        <v>62607.347714077849</v>
      </c>
      <c r="F148" s="65">
        <v>73624.163707556814</v>
      </c>
      <c r="G148" s="65">
        <v>57898.908736851037</v>
      </c>
      <c r="H148" s="65">
        <v>18843.276381328571</v>
      </c>
      <c r="I148" s="65">
        <v>7328.9822117801414</v>
      </c>
      <c r="J148" s="65">
        <v>24588.993054743703</v>
      </c>
      <c r="K148" s="65">
        <v>34042.879852155223</v>
      </c>
      <c r="L148" s="65">
        <v>51675.146441872334</v>
      </c>
      <c r="M148" s="65">
        <v>34665.109967146171</v>
      </c>
      <c r="N148" s="65">
        <v>65.343441228416069</v>
      </c>
      <c r="O148" s="165">
        <v>48135.268765494839</v>
      </c>
      <c r="P148" s="65">
        <v>470243.97927418118</v>
      </c>
    </row>
    <row r="149" spans="2:16" ht="12" customHeight="1" x14ac:dyDescent="0.2">
      <c r="B149" s="152" t="s">
        <v>239</v>
      </c>
      <c r="C149" s="152" t="s">
        <v>240</v>
      </c>
      <c r="D149" s="27">
        <v>-28956.99425</v>
      </c>
      <c r="E149" s="27">
        <v>187941.06094999998</v>
      </c>
      <c r="F149" s="27">
        <v>231470.26543999999</v>
      </c>
      <c r="G149" s="27">
        <v>265606.54144999996</v>
      </c>
      <c r="H149" s="27">
        <v>227788.07643000002</v>
      </c>
      <c r="I149" s="27">
        <v>237198.38574</v>
      </c>
      <c r="J149" s="27">
        <v>251816.96328</v>
      </c>
      <c r="K149" s="27">
        <v>199805.55353</v>
      </c>
      <c r="L149" s="27">
        <v>243058.34565999999</v>
      </c>
      <c r="M149" s="27">
        <v>274879.37448</v>
      </c>
      <c r="N149" s="27">
        <v>261573.89489</v>
      </c>
      <c r="O149" s="164">
        <v>473568.93650000001</v>
      </c>
      <c r="P149" s="27">
        <v>2825750.4040999995</v>
      </c>
    </row>
    <row r="150" spans="2:16" ht="12" customHeight="1" x14ac:dyDescent="0.2">
      <c r="B150" s="152" t="s">
        <v>241</v>
      </c>
      <c r="C150" s="152" t="s">
        <v>242</v>
      </c>
      <c r="D150" s="27">
        <v>-29108.97148</v>
      </c>
      <c r="E150" s="27">
        <v>175041.69594999999</v>
      </c>
      <c r="F150" s="27">
        <v>209931.99444000001</v>
      </c>
      <c r="G150" s="27">
        <v>233804.21635</v>
      </c>
      <c r="H150" s="27">
        <v>191436.45284000001</v>
      </c>
      <c r="I150" s="27">
        <v>189932.17228999999</v>
      </c>
      <c r="J150" s="27">
        <v>198945.24828</v>
      </c>
      <c r="K150" s="27">
        <v>151956.99851</v>
      </c>
      <c r="L150" s="27">
        <v>198630.14702</v>
      </c>
      <c r="M150" s="27">
        <v>250537.82855999999</v>
      </c>
      <c r="N150" s="27">
        <v>243452.34171000001</v>
      </c>
      <c r="O150" s="164">
        <v>441704.12780999998</v>
      </c>
      <c r="P150" s="27">
        <v>2456264.2522800001</v>
      </c>
    </row>
    <row r="151" spans="2:16" ht="12" customHeight="1" x14ac:dyDescent="0.2">
      <c r="B151" s="152" t="s">
        <v>243</v>
      </c>
      <c r="C151" s="152" t="s">
        <v>244</v>
      </c>
      <c r="D151" s="27">
        <v>329.65323000000001</v>
      </c>
      <c r="E151" s="27">
        <v>-77.480999999999995</v>
      </c>
      <c r="F151" s="27">
        <v>-151.33500000000001</v>
      </c>
      <c r="G151" s="27">
        <v>-10.113899999999999</v>
      </c>
      <c r="H151" s="27">
        <v>-2648.2101200000002</v>
      </c>
      <c r="I151" s="27">
        <v>-1209.5045500000001</v>
      </c>
      <c r="J151" s="27">
        <v>-70.594999999999999</v>
      </c>
      <c r="K151" s="27">
        <v>-233.42298000000002</v>
      </c>
      <c r="L151" s="27">
        <v>89.753330000000005</v>
      </c>
      <c r="M151" s="27">
        <v>-560.28207999999995</v>
      </c>
      <c r="N151" s="27">
        <v>-3479.05926</v>
      </c>
      <c r="O151" s="164">
        <v>-3081.7327300000006</v>
      </c>
      <c r="P151" s="27">
        <v>-11102.33006</v>
      </c>
    </row>
    <row r="152" spans="2:16" ht="12" customHeight="1" x14ac:dyDescent="0.2">
      <c r="B152" s="152" t="s">
        <v>245</v>
      </c>
      <c r="C152" s="163" t="s">
        <v>246</v>
      </c>
      <c r="D152" s="65">
        <v>-177.67599999999999</v>
      </c>
      <c r="E152" s="65">
        <v>12976.846</v>
      </c>
      <c r="F152" s="65">
        <v>21689.606</v>
      </c>
      <c r="G152" s="65">
        <v>31812.438999999998</v>
      </c>
      <c r="H152" s="65">
        <v>38999.833709999999</v>
      </c>
      <c r="I152" s="65">
        <v>48475.718000000001</v>
      </c>
      <c r="J152" s="65">
        <v>52942.31</v>
      </c>
      <c r="K152" s="65">
        <v>48081.978000000003</v>
      </c>
      <c r="L152" s="65">
        <v>44338.445309999996</v>
      </c>
      <c r="M152" s="65">
        <v>24901.828000000001</v>
      </c>
      <c r="N152" s="65">
        <v>21600.612440000001</v>
      </c>
      <c r="O152" s="165">
        <v>34946.541420000001</v>
      </c>
      <c r="P152" s="65">
        <v>380588.48187999998</v>
      </c>
    </row>
    <row r="153" spans="2:16" ht="12" customHeight="1" x14ac:dyDescent="0.2">
      <c r="B153" s="152" t="s">
        <v>247</v>
      </c>
      <c r="C153" s="152" t="s">
        <v>248</v>
      </c>
      <c r="D153" s="27">
        <v>25.792439999999999</v>
      </c>
      <c r="E153" s="27">
        <v>28798.706989999999</v>
      </c>
      <c r="F153" s="27">
        <v>23949.881000000001</v>
      </c>
      <c r="G153" s="27">
        <v>29131.725210000001</v>
      </c>
      <c r="H153" s="27">
        <v>28445.396340000003</v>
      </c>
      <c r="I153" s="27">
        <v>26933.738000000001</v>
      </c>
      <c r="J153" s="27">
        <v>29708.607039999999</v>
      </c>
      <c r="K153" s="27">
        <v>19565.884999999998</v>
      </c>
      <c r="L153" s="27">
        <v>34164.38884</v>
      </c>
      <c r="M153" s="27">
        <v>73286.218180000011</v>
      </c>
      <c r="N153" s="27">
        <v>56578.641360000001</v>
      </c>
      <c r="O153" s="164">
        <v>97837.635840000003</v>
      </c>
      <c r="P153" s="27">
        <v>448426.61624000006</v>
      </c>
    </row>
    <row r="154" spans="2:16" x14ac:dyDescent="0.2">
      <c r="B154" s="152"/>
      <c r="C154" s="155" t="s">
        <v>84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164"/>
      <c r="P154" s="27"/>
    </row>
    <row r="155" spans="2:16" ht="12" customHeight="1" x14ac:dyDescent="0.2">
      <c r="B155" s="152"/>
      <c r="C155" s="220" t="s">
        <v>250</v>
      </c>
      <c r="D155" s="27">
        <v>2.1255645760685891</v>
      </c>
      <c r="E155" s="27">
        <v>1963.788680336663</v>
      </c>
      <c r="F155" s="27">
        <v>2176.1616427432591</v>
      </c>
      <c r="G155" s="27">
        <v>2673.8054190401922</v>
      </c>
      <c r="H155" s="27">
        <v>2001.6141146278949</v>
      </c>
      <c r="I155" s="27">
        <v>2366.8227741546802</v>
      </c>
      <c r="J155" s="27">
        <v>2072.5522541830455</v>
      </c>
      <c r="K155" s="27">
        <v>4275.0133249620012</v>
      </c>
      <c r="L155" s="27">
        <v>8301.2467616722843</v>
      </c>
      <c r="M155" s="27">
        <v>45277.317706169284</v>
      </c>
      <c r="N155" s="27">
        <v>36737.219475129881</v>
      </c>
      <c r="O155" s="164">
        <v>47325.943488762794</v>
      </c>
      <c r="P155" s="27">
        <v>155173.61120635807</v>
      </c>
    </row>
    <row r="156" spans="2:16" ht="12" customHeight="1" x14ac:dyDescent="0.2">
      <c r="B156" s="152"/>
      <c r="C156" s="220" t="s">
        <v>251</v>
      </c>
      <c r="D156" s="27">
        <v>2.4340944167409551</v>
      </c>
      <c r="E156" s="27">
        <v>2926.5605058653168</v>
      </c>
      <c r="F156" s="27">
        <v>2917.4974505338259</v>
      </c>
      <c r="G156" s="27">
        <v>2320.607655250376</v>
      </c>
      <c r="H156" s="27">
        <v>1802.0652953052502</v>
      </c>
      <c r="I156" s="27">
        <v>1876.254101193857</v>
      </c>
      <c r="J156" s="27">
        <v>2022.4724207067177</v>
      </c>
      <c r="K156" s="27">
        <v>1243.6804097839531</v>
      </c>
      <c r="L156" s="27">
        <v>2367.1698297011303</v>
      </c>
      <c r="M156" s="27">
        <v>1870.2299190980934</v>
      </c>
      <c r="N156" s="27">
        <v>1954.57677463906</v>
      </c>
      <c r="O156" s="164">
        <v>4126.189799743147</v>
      </c>
      <c r="P156" s="27">
        <v>25429.73825623747</v>
      </c>
    </row>
    <row r="157" spans="2:16" x14ac:dyDescent="0.2">
      <c r="B157" s="152"/>
      <c r="C157" s="220" t="s">
        <v>252</v>
      </c>
      <c r="D157" s="27">
        <v>21.232781007190454</v>
      </c>
      <c r="E157" s="27">
        <v>23908.357803798019</v>
      </c>
      <c r="F157" s="27">
        <v>18856.221906722916</v>
      </c>
      <c r="G157" s="27">
        <v>24137.312135709435</v>
      </c>
      <c r="H157" s="27">
        <v>24641.716930066854</v>
      </c>
      <c r="I157" s="27">
        <v>22690.661124651462</v>
      </c>
      <c r="J157" s="27">
        <v>25613.582365110236</v>
      </c>
      <c r="K157" s="27">
        <v>14047.191265254047</v>
      </c>
      <c r="L157" s="27">
        <v>23495.972248626589</v>
      </c>
      <c r="M157" s="27">
        <v>26138.670554732616</v>
      </c>
      <c r="N157" s="27">
        <v>17886.845110231057</v>
      </c>
      <c r="O157" s="164">
        <v>46385.50255149405</v>
      </c>
      <c r="P157" s="27">
        <v>267823.26677740447</v>
      </c>
    </row>
    <row r="158" spans="2:16" ht="12" customHeight="1" x14ac:dyDescent="0.2">
      <c r="B158" s="152"/>
      <c r="C158" s="221" t="s">
        <v>355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165">
        <v>0</v>
      </c>
      <c r="P158" s="65">
        <v>0</v>
      </c>
    </row>
    <row r="159" spans="2:16" ht="12" customHeight="1" x14ac:dyDescent="0.2">
      <c r="B159" s="152" t="s">
        <v>253</v>
      </c>
      <c r="C159" s="231" t="s">
        <v>254</v>
      </c>
      <c r="D159" s="178">
        <v>0</v>
      </c>
      <c r="E159" s="178">
        <v>5994.7470000000003</v>
      </c>
      <c r="F159" s="178">
        <v>4878.3090000000002</v>
      </c>
      <c r="G159" s="178">
        <v>12153.927</v>
      </c>
      <c r="H159" s="178">
        <v>14799.424999999999</v>
      </c>
      <c r="I159" s="178">
        <v>13988.293</v>
      </c>
      <c r="J159" s="178">
        <v>13423.683999999999</v>
      </c>
      <c r="K159" s="178">
        <v>13110.934999999999</v>
      </c>
      <c r="L159" s="178">
        <v>8084.8729999999996</v>
      </c>
      <c r="M159" s="178">
        <v>13958.893</v>
      </c>
      <c r="N159" s="178">
        <v>6177.7359999999999</v>
      </c>
      <c r="O159" s="179">
        <v>10509.013000000001</v>
      </c>
      <c r="P159" s="178">
        <v>117079.83500000001</v>
      </c>
    </row>
    <row r="160" spans="2:16" ht="12" customHeight="1" x14ac:dyDescent="0.2">
      <c r="B160" s="152" t="s">
        <v>255</v>
      </c>
      <c r="C160" s="152" t="s">
        <v>256</v>
      </c>
      <c r="D160" s="27">
        <v>17787.875640000002</v>
      </c>
      <c r="E160" s="27">
        <v>-681.71427000000006</v>
      </c>
      <c r="F160" s="27">
        <v>4319.1393600000001</v>
      </c>
      <c r="G160" s="27">
        <v>21974.082890000001</v>
      </c>
      <c r="H160" s="27">
        <v>-15025.50267</v>
      </c>
      <c r="I160" s="27">
        <v>-3807.6054599999998</v>
      </c>
      <c r="J160" s="27">
        <v>12782.805900000001</v>
      </c>
      <c r="K160" s="27">
        <v>-3651.7953299999999</v>
      </c>
      <c r="L160" s="27">
        <v>8982.3927800000001</v>
      </c>
      <c r="M160" s="27">
        <v>6502.4840599999998</v>
      </c>
      <c r="N160" s="27">
        <v>-3121.2939900000001</v>
      </c>
      <c r="O160" s="164">
        <v>-2471809.1327800001</v>
      </c>
      <c r="P160" s="27">
        <v>-2425748.2638699999</v>
      </c>
    </row>
    <row r="161" spans="2:17" ht="12" customHeight="1" x14ac:dyDescent="0.2">
      <c r="B161" s="152" t="s">
        <v>257</v>
      </c>
      <c r="C161" s="152" t="s">
        <v>258</v>
      </c>
      <c r="D161" s="27">
        <v>16945.688910000001</v>
      </c>
      <c r="E161" s="27">
        <v>4082.2467000000001</v>
      </c>
      <c r="F161" s="27">
        <v>5391.4874900000004</v>
      </c>
      <c r="G161" s="27">
        <v>22709.84792</v>
      </c>
      <c r="H161" s="27">
        <v>4127.7059799999997</v>
      </c>
      <c r="I161" s="27">
        <v>3668.0405699999997</v>
      </c>
      <c r="J161" s="27">
        <v>13103.122939999999</v>
      </c>
      <c r="K161" s="27">
        <v>4472.0877899999996</v>
      </c>
      <c r="L161" s="27">
        <v>4819.3908200000005</v>
      </c>
      <c r="M161" s="27">
        <v>22620.86003</v>
      </c>
      <c r="N161" s="27">
        <v>3262.62221</v>
      </c>
      <c r="O161" s="164">
        <v>3020.1378599999998</v>
      </c>
      <c r="P161" s="27">
        <v>108223.23922</v>
      </c>
    </row>
    <row r="162" spans="2:17" ht="12" customHeight="1" x14ac:dyDescent="0.2">
      <c r="B162" s="152" t="s">
        <v>259</v>
      </c>
      <c r="C162" s="152" t="s">
        <v>260</v>
      </c>
      <c r="D162" s="27">
        <v>842.18673000000001</v>
      </c>
      <c r="E162" s="27">
        <v>-4763.9609700000001</v>
      </c>
      <c r="F162" s="27">
        <v>-1072.3481299999999</v>
      </c>
      <c r="G162" s="27">
        <v>-735.76503000000002</v>
      </c>
      <c r="H162" s="27">
        <v>-19153.208649999997</v>
      </c>
      <c r="I162" s="27">
        <v>-7475.6460299999999</v>
      </c>
      <c r="J162" s="27">
        <v>-320.31703999999996</v>
      </c>
      <c r="K162" s="27">
        <v>-8123.8831200000004</v>
      </c>
      <c r="L162" s="27">
        <v>4163.0019599999996</v>
      </c>
      <c r="M162" s="27">
        <v>-16118.375970000001</v>
      </c>
      <c r="N162" s="27">
        <v>-6383.9162000000006</v>
      </c>
      <c r="O162" s="164">
        <v>3410.0748500000013</v>
      </c>
      <c r="P162" s="27">
        <v>-55732.157599999991</v>
      </c>
    </row>
    <row r="163" spans="2:17" ht="12" customHeight="1" thickBot="1" x14ac:dyDescent="0.25">
      <c r="B163" s="166" t="s">
        <v>301</v>
      </c>
      <c r="C163" s="166" t="s">
        <v>302</v>
      </c>
      <c r="D163" s="167">
        <v>0</v>
      </c>
      <c r="E163" s="167">
        <v>0</v>
      </c>
      <c r="F163" s="167">
        <v>0</v>
      </c>
      <c r="G163" s="167">
        <v>0</v>
      </c>
      <c r="H163" s="167">
        <v>0</v>
      </c>
      <c r="I163" s="167">
        <v>0</v>
      </c>
      <c r="J163" s="167">
        <v>0</v>
      </c>
      <c r="K163" s="167">
        <v>0</v>
      </c>
      <c r="L163" s="167">
        <v>0</v>
      </c>
      <c r="M163" s="167">
        <v>0</v>
      </c>
      <c r="N163" s="167">
        <v>0</v>
      </c>
      <c r="O163" s="168">
        <v>0</v>
      </c>
      <c r="P163" s="167">
        <v>0</v>
      </c>
    </row>
    <row r="164" spans="2:17" ht="12" thickBot="1" x14ac:dyDescent="0.25">
      <c r="B164" s="166"/>
      <c r="C164" s="166"/>
      <c r="D164" s="202"/>
      <c r="E164" s="202"/>
      <c r="F164" s="202"/>
      <c r="G164" s="202"/>
      <c r="H164" s="202"/>
      <c r="I164" s="202"/>
      <c r="J164" s="202"/>
      <c r="K164" s="202"/>
      <c r="L164" s="202"/>
      <c r="M164" s="202"/>
      <c r="N164" s="202"/>
      <c r="O164" s="202"/>
      <c r="P164" s="202"/>
    </row>
    <row r="165" spans="2:17" s="5" customFormat="1" x14ac:dyDescent="0.2">
      <c r="B165" s="174" t="s">
        <v>68</v>
      </c>
      <c r="C165" s="174" t="s">
        <v>261</v>
      </c>
      <c r="D165" s="189">
        <v>28886.340769999999</v>
      </c>
      <c r="E165" s="189">
        <v>509610.55227999995</v>
      </c>
      <c r="F165" s="189">
        <v>666654.07532000006</v>
      </c>
      <c r="G165" s="189">
        <v>1160707.0633099999</v>
      </c>
      <c r="H165" s="189">
        <v>776772.79798000003</v>
      </c>
      <c r="I165" s="189">
        <v>882615.43920999998</v>
      </c>
      <c r="J165" s="189">
        <v>1276657.83146</v>
      </c>
      <c r="K165" s="189">
        <v>1016092.96668</v>
      </c>
      <c r="L165" s="189">
        <v>635146.35532000009</v>
      </c>
      <c r="M165" s="189">
        <v>1116554.4957699999</v>
      </c>
      <c r="N165" s="189">
        <v>631786.60882000008</v>
      </c>
      <c r="O165" s="190">
        <v>1968911.6229999999</v>
      </c>
      <c r="P165" s="189">
        <v>10670396.14992</v>
      </c>
      <c r="Q165" s="1"/>
    </row>
    <row r="166" spans="2:17" x14ac:dyDescent="0.2">
      <c r="B166" s="152" t="s">
        <v>262</v>
      </c>
      <c r="C166" s="152" t="s">
        <v>263</v>
      </c>
      <c r="D166" s="27">
        <v>28666.281999999999</v>
      </c>
      <c r="E166" s="27">
        <v>510005.46600000001</v>
      </c>
      <c r="F166" s="27">
        <v>666667.36300000001</v>
      </c>
      <c r="G166" s="27">
        <v>1161039.335</v>
      </c>
      <c r="H166" s="27">
        <v>782204.10499999998</v>
      </c>
      <c r="I166" s="27">
        <v>883007.24699999997</v>
      </c>
      <c r="J166" s="27">
        <v>1276738.895</v>
      </c>
      <c r="K166" s="27">
        <v>1016636.849</v>
      </c>
      <c r="L166" s="27">
        <v>629924.61</v>
      </c>
      <c r="M166" s="27">
        <v>1116938.514</v>
      </c>
      <c r="N166" s="27">
        <v>639657.21100000001</v>
      </c>
      <c r="O166" s="164">
        <v>1965390.9739999999</v>
      </c>
      <c r="P166" s="27">
        <v>10676876.851</v>
      </c>
    </row>
    <row r="167" spans="2:17" ht="12" customHeight="1" thickBot="1" x14ac:dyDescent="0.25">
      <c r="B167" s="166" t="s">
        <v>264</v>
      </c>
      <c r="C167" s="166" t="s">
        <v>265</v>
      </c>
      <c r="D167" s="167">
        <v>220.05876999999998</v>
      </c>
      <c r="E167" s="167">
        <v>-394.91371999999996</v>
      </c>
      <c r="F167" s="167">
        <v>-13.28768</v>
      </c>
      <c r="G167" s="167">
        <v>-332.27168999999998</v>
      </c>
      <c r="H167" s="167">
        <v>-5431.3070199999993</v>
      </c>
      <c r="I167" s="167">
        <v>-391.80778999999995</v>
      </c>
      <c r="J167" s="167">
        <v>-81.063539999999989</v>
      </c>
      <c r="K167" s="167">
        <v>-543.88231999999994</v>
      </c>
      <c r="L167" s="167">
        <v>5221.74532</v>
      </c>
      <c r="M167" s="167">
        <v>-384.01822999999996</v>
      </c>
      <c r="N167" s="167">
        <v>-7870.6021799999999</v>
      </c>
      <c r="O167" s="168">
        <v>3520.6489999999999</v>
      </c>
      <c r="P167" s="167">
        <v>-6480.7010799999989</v>
      </c>
    </row>
    <row r="168" spans="2:17" ht="12" customHeight="1" thickBot="1" x14ac:dyDescent="0.25">
      <c r="B168" s="169"/>
      <c r="C168" s="169"/>
      <c r="D168" s="205"/>
      <c r="E168" s="205"/>
      <c r="F168" s="205"/>
      <c r="G168" s="205"/>
      <c r="H168" s="205"/>
      <c r="I168" s="205"/>
      <c r="J168" s="205"/>
      <c r="K168" s="205"/>
      <c r="L168" s="205"/>
      <c r="M168" s="205"/>
      <c r="N168" s="205"/>
      <c r="O168" s="205"/>
      <c r="P168" s="205"/>
    </row>
    <row r="169" spans="2:17" s="5" customFormat="1" ht="12" thickBot="1" x14ac:dyDescent="0.25">
      <c r="B169" s="169" t="s">
        <v>71</v>
      </c>
      <c r="C169" s="169" t="s">
        <v>70</v>
      </c>
      <c r="D169" s="185">
        <v>0</v>
      </c>
      <c r="E169" s="185">
        <v>0</v>
      </c>
      <c r="F169" s="185">
        <v>0</v>
      </c>
      <c r="G169" s="185">
        <v>0</v>
      </c>
      <c r="H169" s="185">
        <v>-8.0382600000000011</v>
      </c>
      <c r="I169" s="185">
        <v>0</v>
      </c>
      <c r="J169" s="185">
        <v>0</v>
      </c>
      <c r="K169" s="185">
        <v>0</v>
      </c>
      <c r="L169" s="185">
        <v>609681.24600000004</v>
      </c>
      <c r="M169" s="185">
        <v>0</v>
      </c>
      <c r="N169" s="185">
        <v>-1.20455</v>
      </c>
      <c r="O169" s="186">
        <v>10.14268</v>
      </c>
      <c r="P169" s="185">
        <v>609682.14587000012</v>
      </c>
      <c r="Q169" s="1"/>
    </row>
    <row r="170" spans="2:17" ht="12" thickBot="1" x14ac:dyDescent="0.25">
      <c r="B170" s="166"/>
      <c r="C170" s="166"/>
      <c r="D170" s="202"/>
      <c r="E170" s="202"/>
      <c r="F170" s="202"/>
      <c r="G170" s="202"/>
      <c r="H170" s="202"/>
      <c r="I170" s="202"/>
      <c r="J170" s="202"/>
      <c r="K170" s="202"/>
      <c r="L170" s="202"/>
      <c r="M170" s="202"/>
      <c r="N170" s="202"/>
      <c r="O170" s="202"/>
      <c r="P170" s="202"/>
    </row>
    <row r="171" spans="2:17" s="5" customFormat="1" x14ac:dyDescent="0.2">
      <c r="B171" s="174" t="s">
        <v>74</v>
      </c>
      <c r="C171" s="174" t="s">
        <v>266</v>
      </c>
      <c r="D171" s="189">
        <v>278675.37334000005</v>
      </c>
      <c r="E171" s="189">
        <v>519086.69587</v>
      </c>
      <c r="F171" s="189">
        <v>213734.97329999995</v>
      </c>
      <c r="G171" s="189">
        <v>907531.4553899999</v>
      </c>
      <c r="H171" s="189">
        <v>-969367.83979999996</v>
      </c>
      <c r="I171" s="189">
        <v>374268.45591999998</v>
      </c>
      <c r="J171" s="189">
        <v>29121.127710000037</v>
      </c>
      <c r="K171" s="189">
        <v>-511147.28212000011</v>
      </c>
      <c r="L171" s="189">
        <v>624337.91964999994</v>
      </c>
      <c r="M171" s="189">
        <v>68569.469330000036</v>
      </c>
      <c r="N171" s="189">
        <v>-916830.42275000014</v>
      </c>
      <c r="O171" s="190">
        <v>298111.34337000002</v>
      </c>
      <c r="P171" s="189">
        <v>916091.26920999971</v>
      </c>
      <c r="Q171" s="1"/>
    </row>
    <row r="172" spans="2:17" ht="12" customHeight="1" x14ac:dyDescent="0.2">
      <c r="B172" s="152"/>
      <c r="C172" s="155" t="s">
        <v>267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164"/>
      <c r="P172" s="27"/>
    </row>
    <row r="173" spans="2:17" ht="12" customHeight="1" x14ac:dyDescent="0.2">
      <c r="B173" s="152"/>
      <c r="C173" s="222" t="s">
        <v>268</v>
      </c>
      <c r="D173" s="27">
        <v>432473.06213999999</v>
      </c>
      <c r="E173" s="27">
        <v>664023.94074999995</v>
      </c>
      <c r="F173" s="27">
        <v>1275440.20107</v>
      </c>
      <c r="G173" s="27">
        <v>1003193.0129099999</v>
      </c>
      <c r="H173" s="27">
        <v>1048339.1890400001</v>
      </c>
      <c r="I173" s="27">
        <v>770971.03402999998</v>
      </c>
      <c r="J173" s="27">
        <v>3173608.7992600002</v>
      </c>
      <c r="K173" s="27">
        <v>469904.56290999998</v>
      </c>
      <c r="L173" s="27">
        <v>787972.56196000008</v>
      </c>
      <c r="M173" s="27">
        <v>441225.71062000009</v>
      </c>
      <c r="N173" s="27">
        <v>746141.58680000005</v>
      </c>
      <c r="O173" s="164">
        <v>114379.93566000003</v>
      </c>
      <c r="P173" s="27">
        <v>10927673.597150002</v>
      </c>
    </row>
    <row r="174" spans="2:17" ht="12" customHeight="1" x14ac:dyDescent="0.2">
      <c r="B174" s="152"/>
      <c r="C174" s="223" t="s">
        <v>269</v>
      </c>
      <c r="D174" s="65">
        <v>-153797.68879999997</v>
      </c>
      <c r="E174" s="65">
        <v>-144937.24487999998</v>
      </c>
      <c r="F174" s="65">
        <v>-1061705.22777</v>
      </c>
      <c r="G174" s="65">
        <v>-95661.557520000002</v>
      </c>
      <c r="H174" s="65">
        <v>-2017707.02884</v>
      </c>
      <c r="I174" s="65">
        <v>-396702.57811</v>
      </c>
      <c r="J174" s="65">
        <v>-3144487.6715500001</v>
      </c>
      <c r="K174" s="65">
        <v>-981051.84503000008</v>
      </c>
      <c r="L174" s="65">
        <v>-163634.64231</v>
      </c>
      <c r="M174" s="65">
        <v>-372656.24128999998</v>
      </c>
      <c r="N174" s="65">
        <v>-1662972.0095500001</v>
      </c>
      <c r="O174" s="165">
        <v>183731.40771000003</v>
      </c>
      <c r="P174" s="65">
        <v>-10011582.32794</v>
      </c>
    </row>
    <row r="175" spans="2:17" ht="12" customHeight="1" x14ac:dyDescent="0.2">
      <c r="B175" s="1" t="s">
        <v>270</v>
      </c>
      <c r="C175" s="152" t="s">
        <v>271</v>
      </c>
      <c r="D175" s="27">
        <v>366441.14567</v>
      </c>
      <c r="E175" s="27">
        <v>600671.27746999997</v>
      </c>
      <c r="F175" s="27">
        <v>1209821.8041699999</v>
      </c>
      <c r="G175" s="27">
        <v>853666.65981999994</v>
      </c>
      <c r="H175" s="27">
        <v>902003.60548999999</v>
      </c>
      <c r="I175" s="27">
        <v>643640.92829999991</v>
      </c>
      <c r="J175" s="27">
        <v>1267841.15447</v>
      </c>
      <c r="K175" s="27">
        <v>375542.81714</v>
      </c>
      <c r="L175" s="27">
        <v>703303.36060999997</v>
      </c>
      <c r="M175" s="27">
        <v>389087.76321000006</v>
      </c>
      <c r="N175" s="27">
        <v>657166.98361</v>
      </c>
      <c r="O175" s="164">
        <v>42043.136460000038</v>
      </c>
      <c r="P175" s="27">
        <v>8011230.6364199994</v>
      </c>
    </row>
    <row r="176" spans="2:17" ht="12" customHeight="1" x14ac:dyDescent="0.2">
      <c r="B176" s="1" t="s">
        <v>272</v>
      </c>
      <c r="C176" s="152" t="s">
        <v>273</v>
      </c>
      <c r="D176" s="27">
        <v>6981.4166699999996</v>
      </c>
      <c r="E176" s="27">
        <v>-65477.876420000001</v>
      </c>
      <c r="F176" s="27">
        <v>-12704.42798</v>
      </c>
      <c r="G176" s="27">
        <v>-32690.941220000001</v>
      </c>
      <c r="H176" s="27">
        <v>-1794071.4292000001</v>
      </c>
      <c r="I176" s="27">
        <v>-199149.59896999999</v>
      </c>
      <c r="J176" s="27">
        <v>-197923.06469999999</v>
      </c>
      <c r="K176" s="27">
        <v>-299024.38772000006</v>
      </c>
      <c r="L176" s="27">
        <v>-99387.039310000007</v>
      </c>
      <c r="M176" s="27">
        <v>-375766.73405999999</v>
      </c>
      <c r="N176" s="27">
        <v>-1552953.6104000001</v>
      </c>
      <c r="O176" s="164">
        <v>711455.79382999998</v>
      </c>
      <c r="P176" s="27">
        <v>-3910711.8994800001</v>
      </c>
    </row>
    <row r="177" spans="2:17" ht="12" customHeight="1" x14ac:dyDescent="0.2">
      <c r="B177" s="1" t="s">
        <v>274</v>
      </c>
      <c r="C177" s="152" t="s">
        <v>275</v>
      </c>
      <c r="D177" s="27">
        <v>-61565.059509999999</v>
      </c>
      <c r="E177" s="27">
        <v>-10885.12681</v>
      </c>
      <c r="F177" s="27">
        <v>-32913.435749999997</v>
      </c>
      <c r="G177" s="27">
        <v>-10338.94211</v>
      </c>
      <c r="H177" s="27">
        <v>-57967.792930000003</v>
      </c>
      <c r="I177" s="27">
        <v>-12855.551660000001</v>
      </c>
      <c r="J177" s="27">
        <v>-31322.964929999998</v>
      </c>
      <c r="K177" s="27">
        <v>-12653.854740000001</v>
      </c>
      <c r="L177" s="27">
        <v>-20111.975429999999</v>
      </c>
      <c r="M177" s="27">
        <v>-12515.720650000001</v>
      </c>
      <c r="N177" s="27">
        <v>-28257.037469999999</v>
      </c>
      <c r="O177" s="164">
        <v>-8776.3414600000015</v>
      </c>
      <c r="P177" s="27">
        <v>-300163.80344999995</v>
      </c>
    </row>
    <row r="178" spans="2:17" ht="12" customHeight="1" x14ac:dyDescent="0.2">
      <c r="B178" s="1" t="s">
        <v>276</v>
      </c>
      <c r="C178" s="152" t="s">
        <v>277</v>
      </c>
      <c r="D178" s="27">
        <v>32448.568469999998</v>
      </c>
      <c r="E178" s="27">
        <v>19009.082280000002</v>
      </c>
      <c r="F178" s="27">
        <v>24372.5409</v>
      </c>
      <c r="G178" s="27">
        <v>21090.675090000001</v>
      </c>
      <c r="H178" s="27">
        <v>39037.991829999999</v>
      </c>
      <c r="I178" s="27">
        <v>33625.866729999994</v>
      </c>
      <c r="J178" s="27">
        <v>31330.54279</v>
      </c>
      <c r="K178" s="27">
        <v>33609.964770000006</v>
      </c>
      <c r="L178" s="27">
        <v>24205.246600000002</v>
      </c>
      <c r="M178" s="27">
        <v>29412.19441</v>
      </c>
      <c r="N178" s="27">
        <v>37516.073100000001</v>
      </c>
      <c r="O178" s="164">
        <v>20027.789519999998</v>
      </c>
      <c r="P178" s="27">
        <v>345686.53648999997</v>
      </c>
    </row>
    <row r="179" spans="2:17" ht="12" customHeight="1" x14ac:dyDescent="0.2">
      <c r="B179" s="1" t="s">
        <v>278</v>
      </c>
      <c r="C179" s="152" t="s">
        <v>279</v>
      </c>
      <c r="D179" s="27">
        <v>-99214.045959999989</v>
      </c>
      <c r="E179" s="27">
        <v>-68574.241650000011</v>
      </c>
      <c r="F179" s="27">
        <v>-1016087.36404</v>
      </c>
      <c r="G179" s="27">
        <v>-52631.674189999998</v>
      </c>
      <c r="H179" s="27">
        <v>-165667.80671</v>
      </c>
      <c r="I179" s="27">
        <v>-184697.42747999998</v>
      </c>
      <c r="J179" s="27">
        <v>-2915241.6419199998</v>
      </c>
      <c r="K179" s="27">
        <v>-669373.6025700001</v>
      </c>
      <c r="L179" s="27">
        <v>-44135.444340000002</v>
      </c>
      <c r="M179" s="27">
        <v>15626.21342</v>
      </c>
      <c r="N179" s="27">
        <v>-81761.29797</v>
      </c>
      <c r="O179" s="164">
        <v>-518947.85849999997</v>
      </c>
      <c r="P179" s="27">
        <v>-5800706.1919099996</v>
      </c>
    </row>
    <row r="180" spans="2:17" ht="12" customHeight="1" thickBot="1" x14ac:dyDescent="0.25">
      <c r="B180" s="166" t="s">
        <v>280</v>
      </c>
      <c r="C180" s="166" t="s">
        <v>281</v>
      </c>
      <c r="D180" s="167">
        <v>33583.347999999998</v>
      </c>
      <c r="E180" s="167">
        <v>44343.580999999998</v>
      </c>
      <c r="F180" s="167">
        <v>41245.856</v>
      </c>
      <c r="G180" s="167">
        <v>128435.678</v>
      </c>
      <c r="H180" s="167">
        <v>107297.59172</v>
      </c>
      <c r="I180" s="167">
        <v>93704.239000000001</v>
      </c>
      <c r="J180" s="167">
        <v>1874437.102</v>
      </c>
      <c r="K180" s="167">
        <v>60751.781000000003</v>
      </c>
      <c r="L180" s="167">
        <v>60463.771520000002</v>
      </c>
      <c r="M180" s="167">
        <v>22725.753000000001</v>
      </c>
      <c r="N180" s="167">
        <v>51458.466380000005</v>
      </c>
      <c r="O180" s="168">
        <v>52308.823520000005</v>
      </c>
      <c r="P180" s="167">
        <v>2570755.9911400001</v>
      </c>
    </row>
    <row r="181" spans="2:17" ht="12" thickBot="1" x14ac:dyDescent="0.25">
      <c r="B181" s="166"/>
      <c r="C181" s="169"/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02"/>
      <c r="O181" s="202"/>
      <c r="P181" s="202"/>
    </row>
    <row r="182" spans="2:17" s="5" customFormat="1" ht="12" thickBot="1" x14ac:dyDescent="0.25">
      <c r="B182" s="169" t="s">
        <v>39</v>
      </c>
      <c r="C182" s="169" t="s">
        <v>38</v>
      </c>
      <c r="D182" s="182">
        <v>0</v>
      </c>
      <c r="E182" s="182">
        <v>0</v>
      </c>
      <c r="F182" s="182">
        <v>0</v>
      </c>
      <c r="G182" s="182">
        <v>0</v>
      </c>
      <c r="H182" s="182">
        <v>0</v>
      </c>
      <c r="I182" s="182">
        <v>0</v>
      </c>
      <c r="J182" s="182">
        <v>0</v>
      </c>
      <c r="K182" s="182">
        <v>0</v>
      </c>
      <c r="L182" s="182">
        <v>0</v>
      </c>
      <c r="M182" s="182">
        <v>0</v>
      </c>
      <c r="N182" s="182">
        <v>0</v>
      </c>
      <c r="O182" s="183">
        <v>0</v>
      </c>
      <c r="P182" s="182">
        <v>0</v>
      </c>
      <c r="Q182" s="1"/>
    </row>
    <row r="183" spans="2:17" x14ac:dyDescent="0.2">
      <c r="B183" s="152"/>
      <c r="C183" s="15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2:17" x14ac:dyDescent="0.2">
      <c r="B184" s="152"/>
      <c r="C184" s="1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ht="12" customHeight="1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3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.75" x14ac:dyDescent="0.2">
      <c r="B195" s="158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3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DF36-4B8E-479B-9A6C-DC18609F86A4}">
  <sheetPr>
    <tabColor theme="4"/>
  </sheetPr>
  <dimension ref="A1:R463"/>
  <sheetViews>
    <sheetView showGridLines="0" workbookViewId="0">
      <selection activeCell="R91" sqref="R91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7" width="9.33203125" style="1"/>
    <col min="18" max="18" width="10" style="1" customWidth="1"/>
    <col min="19" max="16384" width="9.33203125" style="1"/>
  </cols>
  <sheetData>
    <row r="1" spans="1:16" ht="12" thickBot="1" x14ac:dyDescent="0.25">
      <c r="A1"/>
    </row>
    <row r="2" spans="1:16" ht="16.5" thickBot="1" x14ac:dyDescent="0.3">
      <c r="B2" s="8" t="s">
        <v>356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" customHeight="1" x14ac:dyDescent="0.2">
      <c r="B3" s="10"/>
      <c r="C3" s="10"/>
      <c r="D3" s="42" t="s">
        <v>357</v>
      </c>
      <c r="E3" s="42" t="s">
        <v>358</v>
      </c>
      <c r="F3" s="42" t="s">
        <v>359</v>
      </c>
      <c r="G3" s="42" t="s">
        <v>360</v>
      </c>
      <c r="H3" s="42" t="s">
        <v>361</v>
      </c>
      <c r="I3" s="42" t="s">
        <v>362</v>
      </c>
      <c r="J3" s="42" t="s">
        <v>363</v>
      </c>
      <c r="K3" s="42" t="s">
        <v>364</v>
      </c>
      <c r="L3" s="42" t="s">
        <v>365</v>
      </c>
      <c r="M3" s="42" t="s">
        <v>366</v>
      </c>
      <c r="N3" s="42" t="s">
        <v>367</v>
      </c>
      <c r="O3" s="42" t="s">
        <v>368</v>
      </c>
      <c r="P3" s="42" t="s">
        <v>30</v>
      </c>
    </row>
    <row r="4" spans="1:16" ht="12" thickBot="1" x14ac:dyDescent="0.25">
      <c r="D4" s="43" t="s">
        <v>369</v>
      </c>
      <c r="E4" s="43" t="s">
        <v>369</v>
      </c>
      <c r="F4" s="43" t="s">
        <v>369</v>
      </c>
      <c r="G4" s="43" t="s">
        <v>369</v>
      </c>
      <c r="H4" s="43" t="s">
        <v>369</v>
      </c>
      <c r="I4" s="43" t="s">
        <v>369</v>
      </c>
      <c r="J4" s="43" t="s">
        <v>369</v>
      </c>
      <c r="K4" s="43" t="s">
        <v>369</v>
      </c>
      <c r="L4" s="149" t="s">
        <v>369</v>
      </c>
      <c r="M4" s="43" t="s">
        <v>369</v>
      </c>
      <c r="N4" s="43" t="s">
        <v>369</v>
      </c>
      <c r="O4" s="43" t="s">
        <v>369</v>
      </c>
      <c r="P4" s="43" t="s">
        <v>369</v>
      </c>
    </row>
    <row r="5" spans="1:16" ht="12" customHeight="1" x14ac:dyDescent="0.2">
      <c r="B5" s="150" t="s">
        <v>31</v>
      </c>
      <c r="C5" s="15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B6" s="152"/>
      <c r="C6" s="153" t="s">
        <v>32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B7" s="152"/>
      <c r="C7" s="154" t="s">
        <v>33</v>
      </c>
      <c r="D7" s="16">
        <v>-3340565.8487900002</v>
      </c>
      <c r="E7" s="16">
        <v>-190440.99350000001</v>
      </c>
      <c r="F7" s="16">
        <v>-189010.05322999999</v>
      </c>
      <c r="G7" s="16">
        <v>-3340430.3514399999</v>
      </c>
      <c r="H7" s="16">
        <v>-256332.60458000001</v>
      </c>
      <c r="I7" s="16">
        <v>-166384.92221000002</v>
      </c>
      <c r="J7" s="16">
        <v>-3307291.5676299999</v>
      </c>
      <c r="K7" s="16">
        <v>-194255.15916000001</v>
      </c>
      <c r="L7" s="16">
        <v>-165405.56675</v>
      </c>
      <c r="M7" s="16">
        <v>-3318338.5528299999</v>
      </c>
      <c r="N7" s="16">
        <v>-207505.43763</v>
      </c>
      <c r="O7" s="16">
        <v>-192446.61413999999</v>
      </c>
      <c r="P7" s="16">
        <v>-14868407.671889998</v>
      </c>
    </row>
    <row r="8" spans="1:16" x14ac:dyDescent="0.2">
      <c r="B8" s="152"/>
      <c r="C8" s="155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36</v>
      </c>
      <c r="C10" s="152" t="s">
        <v>37</v>
      </c>
      <c r="D10" s="18">
        <v>-3340565.8487900002</v>
      </c>
      <c r="E10" s="18">
        <v>-190440.99350000001</v>
      </c>
      <c r="F10" s="18">
        <v>-189010.05322999999</v>
      </c>
      <c r="G10" s="18">
        <v>-3340430.3514399999</v>
      </c>
      <c r="H10" s="18">
        <v>-256332.60458000001</v>
      </c>
      <c r="I10" s="18">
        <v>-166384.92221000002</v>
      </c>
      <c r="J10" s="18">
        <v>-3307291.5676299999</v>
      </c>
      <c r="K10" s="18">
        <v>-194255.15916000001</v>
      </c>
      <c r="L10" s="18">
        <v>-165405.56675</v>
      </c>
      <c r="M10" s="18">
        <v>-3318338.5528299999</v>
      </c>
      <c r="N10" s="18">
        <v>-207505.43763</v>
      </c>
      <c r="O10" s="18">
        <v>-192446.61413999999</v>
      </c>
      <c r="P10" s="18">
        <v>-14868407.671889998</v>
      </c>
    </row>
    <row r="11" spans="1:16" ht="12" customHeight="1" x14ac:dyDescent="0.2">
      <c r="B11" s="152"/>
      <c r="C11" s="152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18"/>
    </row>
    <row r="12" spans="1:16" ht="12" customHeight="1" x14ac:dyDescent="0.2">
      <c r="B12" s="152" t="s">
        <v>39</v>
      </c>
      <c r="C12" s="162" t="s">
        <v>40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</row>
    <row r="13" spans="1:16" ht="12" customHeight="1" x14ac:dyDescent="0.2">
      <c r="B13" s="152"/>
      <c r="C13" s="153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33</v>
      </c>
      <c r="D14" s="46">
        <v>64628765.135250002</v>
      </c>
      <c r="E14" s="46">
        <v>89349073.939070001</v>
      </c>
      <c r="F14" s="46">
        <v>85850505.589699969</v>
      </c>
      <c r="G14" s="46">
        <v>58793476.011170007</v>
      </c>
      <c r="H14" s="46">
        <v>54119341.771669991</v>
      </c>
      <c r="I14" s="46">
        <v>56328662.342009991</v>
      </c>
      <c r="J14" s="46">
        <v>48004820.887680016</v>
      </c>
      <c r="K14" s="46">
        <v>84686459.433340013</v>
      </c>
      <c r="L14" s="46">
        <v>56377127.994090013</v>
      </c>
      <c r="M14" s="46">
        <v>58432665.745880008</v>
      </c>
      <c r="N14" s="46">
        <v>121712932.19416001</v>
      </c>
      <c r="O14" s="46">
        <v>108152306.51670001</v>
      </c>
      <c r="P14" s="46">
        <v>885873215.0898999</v>
      </c>
    </row>
    <row r="15" spans="1:16" ht="12" customHeight="1" x14ac:dyDescent="0.2">
      <c r="B15" s="152"/>
      <c r="C15" s="152" t="s">
        <v>42</v>
      </c>
      <c r="D15" s="18">
        <v>-429090.88344999996</v>
      </c>
      <c r="E15" s="18">
        <v>-66852.012090000004</v>
      </c>
      <c r="F15" s="18">
        <v>122781.72362</v>
      </c>
      <c r="G15" s="18">
        <v>-63498.325989999998</v>
      </c>
      <c r="H15" s="18">
        <v>-861259.04167999991</v>
      </c>
      <c r="I15" s="18">
        <v>-154132.54217999999</v>
      </c>
      <c r="J15" s="18">
        <v>-257580.40919999999</v>
      </c>
      <c r="K15" s="18">
        <v>-42519.40827</v>
      </c>
      <c r="L15" s="18">
        <v>-550461.49301999994</v>
      </c>
      <c r="M15" s="18">
        <v>-261757.60713999998</v>
      </c>
      <c r="N15" s="18">
        <v>-1816195.2988800001</v>
      </c>
      <c r="O15" s="18">
        <v>1566114.5648000003</v>
      </c>
      <c r="P15" s="18">
        <v>-2814450.7334799995</v>
      </c>
    </row>
    <row r="16" spans="1:16" ht="12" customHeight="1" x14ac:dyDescent="0.2">
      <c r="B16" s="152"/>
      <c r="C16" s="154" t="s">
        <v>43</v>
      </c>
      <c r="D16" s="19">
        <v>65057856.018700004</v>
      </c>
      <c r="E16" s="19">
        <v>89415925.951159999</v>
      </c>
      <c r="F16" s="19">
        <v>85727723.866079971</v>
      </c>
      <c r="G16" s="19">
        <v>58856974.337160006</v>
      </c>
      <c r="H16" s="19">
        <v>54980600.813349992</v>
      </c>
      <c r="I16" s="19">
        <v>56482794.884189993</v>
      </c>
      <c r="J16" s="19">
        <v>48262401.296880014</v>
      </c>
      <c r="K16" s="19">
        <v>84728978.841610014</v>
      </c>
      <c r="L16" s="19">
        <v>56927589.487110011</v>
      </c>
      <c r="M16" s="19">
        <v>58694423.353020005</v>
      </c>
      <c r="N16" s="19">
        <v>123529127.49304001</v>
      </c>
      <c r="O16" s="19">
        <v>106586191.95190002</v>
      </c>
      <c r="P16" s="19">
        <v>889250588.29419994</v>
      </c>
    </row>
    <row r="17" spans="2:16" ht="12" customHeight="1" x14ac:dyDescent="0.2">
      <c r="B17" s="152"/>
      <c r="C17" s="155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44</v>
      </c>
      <c r="C19" s="152" t="s">
        <v>45</v>
      </c>
      <c r="D19" s="18">
        <v>28776459.045650005</v>
      </c>
      <c r="E19" s="18">
        <v>28704610.779559996</v>
      </c>
      <c r="F19" s="18">
        <v>42023183.582489997</v>
      </c>
      <c r="G19" s="18">
        <v>21568872.464989994</v>
      </c>
      <c r="H19" s="18">
        <v>31932689.038060002</v>
      </c>
      <c r="I19" s="18">
        <v>31134452.875919994</v>
      </c>
      <c r="J19" s="18">
        <v>29089349.983420007</v>
      </c>
      <c r="K19" s="18">
        <v>35369004.356230006</v>
      </c>
      <c r="L19" s="18">
        <v>32212699.986639995</v>
      </c>
      <c r="M19" s="18">
        <v>30714303.013130002</v>
      </c>
      <c r="N19" s="18">
        <v>26407389.621479999</v>
      </c>
      <c r="O19" s="18">
        <v>42677876.310950004</v>
      </c>
      <c r="P19" s="18">
        <v>380610891.05851996</v>
      </c>
    </row>
    <row r="20" spans="2:16" ht="12" customHeight="1" x14ac:dyDescent="0.2">
      <c r="B20" s="152" t="s">
        <v>46</v>
      </c>
      <c r="C20" s="152" t="s">
        <v>47</v>
      </c>
      <c r="D20" s="18">
        <v>-282958.50186999998</v>
      </c>
      <c r="E20" s="18">
        <v>774821.10387999995</v>
      </c>
      <c r="F20" s="18">
        <v>18154343.646019999</v>
      </c>
      <c r="G20" s="18">
        <v>-609280.79547999997</v>
      </c>
      <c r="H20" s="18">
        <v>-640682.23000999994</v>
      </c>
      <c r="I20" s="18">
        <v>-486034.15049999999</v>
      </c>
      <c r="J20" s="18">
        <v>-733284.85255999991</v>
      </c>
      <c r="K20" s="18">
        <v>-453188.77600000001</v>
      </c>
      <c r="L20" s="18">
        <v>521502.13613999996</v>
      </c>
      <c r="M20" s="18">
        <v>1718062.9659500001</v>
      </c>
      <c r="N20" s="18">
        <v>67068191.862220004</v>
      </c>
      <c r="O20" s="18">
        <v>9248744.0249500014</v>
      </c>
      <c r="P20" s="18">
        <v>94280236.432740003</v>
      </c>
    </row>
    <row r="21" spans="2:16" ht="12" customHeight="1" x14ac:dyDescent="0.2">
      <c r="B21" s="152" t="s">
        <v>48</v>
      </c>
      <c r="C21" s="152" t="s">
        <v>49</v>
      </c>
      <c r="D21" s="18">
        <v>29245565.75979</v>
      </c>
      <c r="E21" s="18">
        <v>18760653.696669996</v>
      </c>
      <c r="F21" s="18">
        <v>18105.74374999851</v>
      </c>
      <c r="G21" s="18">
        <v>24600.901970006526</v>
      </c>
      <c r="H21" s="18">
        <v>364136.12554000091</v>
      </c>
      <c r="I21" s="18">
        <v>-139134.59830000252</v>
      </c>
      <c r="J21" s="18">
        <v>51871.09359000624</v>
      </c>
      <c r="K21" s="18">
        <v>83374.487140006226</v>
      </c>
      <c r="L21" s="18">
        <v>-1647.1522799937645</v>
      </c>
      <c r="M21" s="18">
        <v>-1474.6561299999998</v>
      </c>
      <c r="N21" s="18">
        <v>21117.922750000002</v>
      </c>
      <c r="O21" s="18">
        <v>108886.26363</v>
      </c>
      <c r="P21" s="18">
        <v>48536055.588120028</v>
      </c>
    </row>
    <row r="22" spans="2:16" ht="12" customHeight="1" x14ac:dyDescent="0.2">
      <c r="B22" s="152" t="s">
        <v>50</v>
      </c>
      <c r="C22" s="152" t="s">
        <v>51</v>
      </c>
      <c r="D22" s="18">
        <v>63139.676319999999</v>
      </c>
      <c r="E22" s="18">
        <v>715478.74899999995</v>
      </c>
      <c r="F22" s="18">
        <v>647481.68111</v>
      </c>
      <c r="G22" s="18">
        <v>803995.29099999997</v>
      </c>
      <c r="H22" s="18">
        <v>671275.44997000007</v>
      </c>
      <c r="I22" s="18">
        <v>705776.53899999999</v>
      </c>
      <c r="J22" s="18">
        <v>815696.61100000003</v>
      </c>
      <c r="K22" s="18">
        <v>746160.75699999998</v>
      </c>
      <c r="L22" s="18">
        <v>532350.18940999999</v>
      </c>
      <c r="M22" s="18">
        <v>836376.09317000001</v>
      </c>
      <c r="N22" s="18">
        <v>667033.51091999991</v>
      </c>
      <c r="O22" s="18">
        <v>1353892.0972</v>
      </c>
      <c r="P22" s="18">
        <v>8558656.6451000012</v>
      </c>
    </row>
    <row r="23" spans="2:16" ht="12" customHeight="1" x14ac:dyDescent="0.2">
      <c r="B23" s="152" t="s">
        <v>52</v>
      </c>
      <c r="C23" s="152" t="s">
        <v>53</v>
      </c>
      <c r="D23" s="18">
        <v>17762.23286</v>
      </c>
      <c r="E23" s="18">
        <v>11647.505710000001</v>
      </c>
      <c r="F23" s="18">
        <v>14408.304310000001</v>
      </c>
      <c r="G23" s="18">
        <v>12996.52931</v>
      </c>
      <c r="H23" s="18">
        <v>3377.02477</v>
      </c>
      <c r="I23" s="18">
        <v>12115.716539999999</v>
      </c>
      <c r="J23" s="18">
        <v>12024.7893</v>
      </c>
      <c r="K23" s="18">
        <v>22553.564770000001</v>
      </c>
      <c r="L23" s="18">
        <v>21263.918850000002</v>
      </c>
      <c r="M23" s="18">
        <v>19782.85626</v>
      </c>
      <c r="N23" s="18">
        <v>47171.439939999997</v>
      </c>
      <c r="O23" s="18">
        <v>212131.85776999997</v>
      </c>
      <c r="P23" s="18">
        <v>407235.74038999993</v>
      </c>
    </row>
    <row r="24" spans="2:16" ht="12" customHeight="1" x14ac:dyDescent="0.2">
      <c r="B24" s="152"/>
      <c r="C24" s="152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55</v>
      </c>
      <c r="C25" s="152" t="s">
        <v>56</v>
      </c>
      <c r="D25" s="18">
        <v>5468515.6701099994</v>
      </c>
      <c r="E25" s="18">
        <v>33035227.567570001</v>
      </c>
      <c r="F25" s="18">
        <v>14903266.869349994</v>
      </c>
      <c r="G25" s="18">
        <v>25626255.355570003</v>
      </c>
      <c r="H25" s="18">
        <v>13602771.449649995</v>
      </c>
      <c r="I25" s="18">
        <v>14364428.606949998</v>
      </c>
      <c r="J25" s="18">
        <v>9461032.4770400003</v>
      </c>
      <c r="K25" s="18">
        <v>42332466.172560006</v>
      </c>
      <c r="L25" s="18">
        <v>15895338.051230006</v>
      </c>
      <c r="M25" s="18">
        <v>16751617.952539999</v>
      </c>
      <c r="N25" s="18">
        <v>22632784.741409995</v>
      </c>
      <c r="O25" s="18">
        <v>33066521.622890003</v>
      </c>
      <c r="P25" s="18">
        <v>247140226.53687</v>
      </c>
    </row>
    <row r="26" spans="2:16" ht="12" customHeight="1" x14ac:dyDescent="0.2">
      <c r="B26" s="152" t="s">
        <v>57</v>
      </c>
      <c r="C26" s="152" t="s">
        <v>58</v>
      </c>
      <c r="D26" s="18">
        <v>-363749.58526999998</v>
      </c>
      <c r="E26" s="18">
        <v>1775036.0471099999</v>
      </c>
      <c r="F26" s="18">
        <v>3231381.8531300002</v>
      </c>
      <c r="G26" s="18">
        <v>3413402.2455100003</v>
      </c>
      <c r="H26" s="18">
        <v>2601924.6612800001</v>
      </c>
      <c r="I26" s="18">
        <v>2959722.2860700004</v>
      </c>
      <c r="J26" s="18">
        <v>3439380.92759</v>
      </c>
      <c r="K26" s="18">
        <v>1575952.9736300001</v>
      </c>
      <c r="L26" s="18">
        <v>2962311.8450500001</v>
      </c>
      <c r="M26" s="18">
        <v>3062885.66206</v>
      </c>
      <c r="N26" s="18">
        <v>2189765.4002700001</v>
      </c>
      <c r="O26" s="18">
        <v>6562700.8908500001</v>
      </c>
      <c r="P26" s="18">
        <v>33410715.207280003</v>
      </c>
    </row>
    <row r="27" spans="2:16" ht="12" customHeight="1" x14ac:dyDescent="0.2">
      <c r="B27" s="152" t="s">
        <v>59</v>
      </c>
      <c r="C27" s="152" t="s">
        <v>60</v>
      </c>
      <c r="D27" s="18">
        <v>884244.98342999991</v>
      </c>
      <c r="E27" s="18">
        <v>2343477.4319600002</v>
      </c>
      <c r="F27" s="18">
        <v>2263964.0553099997</v>
      </c>
      <c r="G27" s="18">
        <v>3790793.80956</v>
      </c>
      <c r="H27" s="18">
        <v>2889211.5212600003</v>
      </c>
      <c r="I27" s="18">
        <v>3013862.1673099999</v>
      </c>
      <c r="J27" s="18">
        <v>2682015.2583699999</v>
      </c>
      <c r="K27" s="18">
        <v>2255707.9590599998</v>
      </c>
      <c r="L27" s="18">
        <v>1559635.9664799999</v>
      </c>
      <c r="M27" s="18">
        <v>2104948.1960399998</v>
      </c>
      <c r="N27" s="18">
        <v>1010850.47453</v>
      </c>
      <c r="O27" s="18">
        <v>3956196.7718900004</v>
      </c>
      <c r="P27" s="18">
        <v>28754908.595200002</v>
      </c>
    </row>
    <row r="28" spans="2:16" ht="12" customHeight="1" x14ac:dyDescent="0.2">
      <c r="B28" s="152" t="s">
        <v>61</v>
      </c>
      <c r="C28" s="152" t="s">
        <v>62</v>
      </c>
      <c r="D28" s="18">
        <v>-10713.463689999999</v>
      </c>
      <c r="E28" s="18">
        <v>431720.08423000004</v>
      </c>
      <c r="F28" s="18">
        <v>471085.81172000006</v>
      </c>
      <c r="G28" s="18">
        <v>1036059.62488</v>
      </c>
      <c r="H28" s="18">
        <v>437615.89312999998</v>
      </c>
      <c r="I28" s="18">
        <v>445044.21580000001</v>
      </c>
      <c r="J28" s="18">
        <v>1087241.76058</v>
      </c>
      <c r="K28" s="18">
        <v>360767.57319000002</v>
      </c>
      <c r="L28" s="18">
        <v>539256.46819000004</v>
      </c>
      <c r="M28" s="18">
        <v>892581.29814999993</v>
      </c>
      <c r="N28" s="18">
        <v>367421.22402999998</v>
      </c>
      <c r="O28" s="18">
        <v>1430107.44221</v>
      </c>
      <c r="P28" s="18">
        <v>7488187.9324200004</v>
      </c>
    </row>
    <row r="29" spans="2:16" ht="12" customHeight="1" x14ac:dyDescent="0.2">
      <c r="B29" s="152" t="s">
        <v>63</v>
      </c>
      <c r="C29" s="152" t="s">
        <v>64</v>
      </c>
      <c r="D29" s="18">
        <v>16055.31193</v>
      </c>
      <c r="E29" s="18">
        <v>152139.85788999998</v>
      </c>
      <c r="F29" s="18">
        <v>190627.57800000001</v>
      </c>
      <c r="G29" s="18">
        <v>185947.86966</v>
      </c>
      <c r="H29" s="18">
        <v>153655.76869</v>
      </c>
      <c r="I29" s="18">
        <v>167399.15446000002</v>
      </c>
      <c r="J29" s="18">
        <v>189455.94899999999</v>
      </c>
      <c r="K29" s="18">
        <v>232985.65900000001</v>
      </c>
      <c r="L29" s="18">
        <v>271280.55101</v>
      </c>
      <c r="M29" s="18">
        <v>191599.53749000002</v>
      </c>
      <c r="N29" s="18">
        <v>179002.43466999999</v>
      </c>
      <c r="O29" s="18">
        <v>382033.03860999999</v>
      </c>
      <c r="P29" s="18">
        <v>2312182.7104100003</v>
      </c>
    </row>
    <row r="30" spans="2:16" ht="12" customHeight="1" x14ac:dyDescent="0.2">
      <c r="B30" s="152" t="s">
        <v>65</v>
      </c>
      <c r="C30" s="152" t="s">
        <v>66</v>
      </c>
      <c r="D30" s="18">
        <v>1127977.5004799999</v>
      </c>
      <c r="E30" s="18">
        <v>1505158.2984200001</v>
      </c>
      <c r="F30" s="18">
        <v>2280006.5180900004</v>
      </c>
      <c r="G30" s="18">
        <v>1176179.7381899999</v>
      </c>
      <c r="H30" s="18">
        <v>1747577.36555</v>
      </c>
      <c r="I30" s="18">
        <v>2916664.9808100001</v>
      </c>
      <c r="J30" s="18">
        <v>706632.10704999999</v>
      </c>
      <c r="K30" s="18">
        <v>652939.85138000001</v>
      </c>
      <c r="L30" s="18">
        <v>585719.03039999993</v>
      </c>
      <c r="M30" s="18">
        <v>512863.66414000001</v>
      </c>
      <c r="N30" s="18">
        <v>1784005.57975</v>
      </c>
      <c r="O30" s="18">
        <v>4171938.3755399999</v>
      </c>
      <c r="P30" s="18">
        <v>19167663.009800002</v>
      </c>
    </row>
    <row r="31" spans="2:16" ht="12" customHeight="1" x14ac:dyDescent="0.2">
      <c r="B31" s="152"/>
      <c r="C31" s="152" t="s">
        <v>339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68</v>
      </c>
      <c r="C32" s="152" t="s">
        <v>340</v>
      </c>
      <c r="D32" s="18">
        <v>11228.37478</v>
      </c>
      <c r="E32" s="18">
        <v>582440.44310999999</v>
      </c>
      <c r="F32" s="18">
        <v>555778.95253000001</v>
      </c>
      <c r="G32" s="18">
        <v>1084161.1397200001</v>
      </c>
      <c r="H32" s="18">
        <v>725651.19224999996</v>
      </c>
      <c r="I32" s="18">
        <v>778677.41178999993</v>
      </c>
      <c r="J32" s="18">
        <v>1173487.3204400002</v>
      </c>
      <c r="K32" s="18">
        <v>884069.70537999994</v>
      </c>
      <c r="L32" s="18">
        <v>643606.98601999995</v>
      </c>
      <c r="M32" s="18">
        <v>1153093.41943</v>
      </c>
      <c r="N32" s="18">
        <v>543870.87860000005</v>
      </c>
      <c r="O32" s="18">
        <v>1817171.1389200001</v>
      </c>
      <c r="P32" s="18">
        <v>9953236.9629699998</v>
      </c>
    </row>
    <row r="33" spans="1:17" ht="12" customHeight="1" x14ac:dyDescent="0.2">
      <c r="B33" s="152"/>
      <c r="C33" s="152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71</v>
      </c>
      <c r="C34" s="152" t="s">
        <v>72</v>
      </c>
      <c r="D34" s="18">
        <v>0</v>
      </c>
      <c r="E34" s="18">
        <v>0</v>
      </c>
      <c r="F34" s="18">
        <v>0</v>
      </c>
      <c r="G34" s="18">
        <v>0</v>
      </c>
      <c r="H34" s="18">
        <v>5.3326700000000002</v>
      </c>
      <c r="I34" s="18">
        <v>0</v>
      </c>
      <c r="J34" s="18">
        <v>0</v>
      </c>
      <c r="K34" s="18">
        <v>0</v>
      </c>
      <c r="L34" s="18">
        <v>562909.13559000008</v>
      </c>
      <c r="M34" s="18">
        <v>0</v>
      </c>
      <c r="N34" s="18">
        <v>-3.72539</v>
      </c>
      <c r="O34" s="18">
        <v>11.72795</v>
      </c>
      <c r="P34" s="18">
        <v>562922.47082000005</v>
      </c>
    </row>
    <row r="35" spans="1:17" ht="12" customHeight="1" x14ac:dyDescent="0.2">
      <c r="B35" s="152"/>
      <c r="C35" s="152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52" t="s">
        <v>74</v>
      </c>
      <c r="C36" s="152" t="s">
        <v>75</v>
      </c>
      <c r="D36" s="18">
        <v>-324761.86926999997</v>
      </c>
      <c r="E36" s="18">
        <v>556662.37395999988</v>
      </c>
      <c r="F36" s="18">
        <v>1096870.99389</v>
      </c>
      <c r="G36" s="18">
        <v>679491.83629000001</v>
      </c>
      <c r="H36" s="18">
        <v>-369866.82114000007</v>
      </c>
      <c r="I36" s="18">
        <v>455687.13615999999</v>
      </c>
      <c r="J36" s="18">
        <v>29917.462860000014</v>
      </c>
      <c r="K36" s="18">
        <v>623665.14999999991</v>
      </c>
      <c r="L36" s="18">
        <v>70900.881359999999</v>
      </c>
      <c r="M36" s="18">
        <v>476025.74365000013</v>
      </c>
      <c r="N36" s="18">
        <v>-1205669.1710200002</v>
      </c>
      <c r="O36" s="18">
        <v>3164094.95334</v>
      </c>
      <c r="P36" s="18">
        <v>5253018.6700799996</v>
      </c>
    </row>
    <row r="37" spans="1:17" s="5" customFormat="1" ht="12" customHeight="1" thickBot="1" x14ac:dyDescent="0.25">
      <c r="B37" s="156" t="s">
        <v>370</v>
      </c>
      <c r="C37" s="157" t="s">
        <v>341</v>
      </c>
      <c r="D37" s="22">
        <v>61288199.286460005</v>
      </c>
      <c r="E37" s="22">
        <v>89158632.945570007</v>
      </c>
      <c r="F37" s="22">
        <v>85661495.536469966</v>
      </c>
      <c r="G37" s="22">
        <v>55453045.65973001</v>
      </c>
      <c r="H37" s="22">
        <v>53863009.167089991</v>
      </c>
      <c r="I37" s="22">
        <v>56162277.419799991</v>
      </c>
      <c r="J37" s="22">
        <v>44697529.320050016</v>
      </c>
      <c r="K37" s="22">
        <v>84492204.27418001</v>
      </c>
      <c r="L37" s="22">
        <v>56211722.427340016</v>
      </c>
      <c r="M37" s="22">
        <v>55114327.193050005</v>
      </c>
      <c r="N37" s="22">
        <v>121505426.75653002</v>
      </c>
      <c r="O37" s="22">
        <v>107959859.90256001</v>
      </c>
      <c r="P37" s="22">
        <v>871567729.88883007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77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158" t="s">
        <v>78</v>
      </c>
      <c r="C40" s="15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159" t="s">
        <v>44</v>
      </c>
      <c r="C41" s="159" t="s">
        <v>79</v>
      </c>
      <c r="D41" s="25">
        <v>28776459.045650005</v>
      </c>
      <c r="E41" s="25">
        <v>28704610.779559996</v>
      </c>
      <c r="F41" s="25">
        <v>42023183.582489997</v>
      </c>
      <c r="G41" s="25">
        <v>21568872.464989994</v>
      </c>
      <c r="H41" s="25">
        <v>31932689.038060002</v>
      </c>
      <c r="I41" s="25">
        <v>31134452.875919994</v>
      </c>
      <c r="J41" s="25">
        <v>29089349.983420007</v>
      </c>
      <c r="K41" s="25">
        <v>35369004.356230006</v>
      </c>
      <c r="L41" s="25">
        <v>32212699.986639995</v>
      </c>
      <c r="M41" s="25">
        <v>30714303.013130002</v>
      </c>
      <c r="N41" s="25">
        <v>26407389.621479999</v>
      </c>
      <c r="O41" s="25">
        <v>42677876.310950004</v>
      </c>
      <c r="P41" s="25">
        <v>380610891.05851996</v>
      </c>
      <c r="Q41" s="1"/>
    </row>
    <row r="42" spans="1:17" ht="12" customHeight="1" x14ac:dyDescent="0.2">
      <c r="B42" s="152" t="s">
        <v>80</v>
      </c>
      <c r="C42" s="160" t="s">
        <v>81</v>
      </c>
      <c r="D42" s="26">
        <v>29018407.610790003</v>
      </c>
      <c r="E42" s="26">
        <v>28180593.497569997</v>
      </c>
      <c r="F42" s="26">
        <v>41218000.40253</v>
      </c>
      <c r="G42" s="26">
        <v>21132004.133829996</v>
      </c>
      <c r="H42" s="26">
        <v>31383532.449820001</v>
      </c>
      <c r="I42" s="26">
        <v>30542694.111719992</v>
      </c>
      <c r="J42" s="26">
        <v>28456396.466310006</v>
      </c>
      <c r="K42" s="26">
        <v>35034264.153050005</v>
      </c>
      <c r="L42" s="26">
        <v>31590075.059279993</v>
      </c>
      <c r="M42" s="26">
        <v>30083016.178540003</v>
      </c>
      <c r="N42" s="26">
        <v>25874041.308680002</v>
      </c>
      <c r="O42" s="26">
        <v>41799054.667549998</v>
      </c>
      <c r="P42" s="26">
        <v>374312080.03966999</v>
      </c>
    </row>
    <row r="43" spans="1:17" ht="12" customHeight="1" x14ac:dyDescent="0.2">
      <c r="B43" s="152" t="s">
        <v>82</v>
      </c>
      <c r="C43" s="152" t="s">
        <v>342</v>
      </c>
      <c r="D43" s="27">
        <v>51686650.90112</v>
      </c>
      <c r="E43" s="27">
        <v>50845909.733879998</v>
      </c>
      <c r="F43" s="27">
        <v>63921593.624080002</v>
      </c>
      <c r="G43" s="27">
        <v>43681111.45138</v>
      </c>
      <c r="H43" s="27">
        <v>54793285.48646</v>
      </c>
      <c r="I43" s="27">
        <v>53136692.719839998</v>
      </c>
      <c r="J43" s="27">
        <v>51001405.325560004</v>
      </c>
      <c r="K43" s="27">
        <v>57573962.377250001</v>
      </c>
      <c r="L43" s="27">
        <v>54620815.23742</v>
      </c>
      <c r="M43" s="27">
        <v>52574906.520379998</v>
      </c>
      <c r="N43" s="27">
        <v>49655272.665349998</v>
      </c>
      <c r="O43" s="27">
        <v>63329985.262599997</v>
      </c>
      <c r="P43" s="27">
        <v>646821591.30532002</v>
      </c>
    </row>
    <row r="44" spans="1:17" ht="12" customHeight="1" x14ac:dyDescent="0.2">
      <c r="B44" s="152"/>
      <c r="C44" s="155" t="s">
        <v>343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161" t="s">
        <v>85</v>
      </c>
      <c r="D45" s="27">
        <v>36708749.664120004</v>
      </c>
      <c r="E45" s="27">
        <v>35878251.663240001</v>
      </c>
      <c r="F45" s="27">
        <v>44875672.15659</v>
      </c>
      <c r="G45" s="27">
        <v>41731452.68457</v>
      </c>
      <c r="H45" s="27">
        <v>40005605.865970001</v>
      </c>
      <c r="I45" s="27">
        <v>41096667.759709999</v>
      </c>
      <c r="J45" s="27">
        <v>34777823.012549996</v>
      </c>
      <c r="K45" s="27">
        <v>37167727.517420001</v>
      </c>
      <c r="L45" s="27">
        <v>38648366.871859998</v>
      </c>
      <c r="M45" s="27">
        <v>37968033.204440005</v>
      </c>
      <c r="N45" s="27">
        <v>37209723.599029996</v>
      </c>
      <c r="O45" s="27">
        <v>43772974.749109998</v>
      </c>
      <c r="P45" s="27">
        <v>469841048.74860996</v>
      </c>
    </row>
    <row r="46" spans="1:17" ht="12" customHeight="1" x14ac:dyDescent="0.2">
      <c r="B46" s="152"/>
      <c r="C46" s="161" t="s">
        <v>86</v>
      </c>
      <c r="D46" s="27">
        <v>6224697.0147599997</v>
      </c>
      <c r="E46" s="27">
        <v>7028746.4755300004</v>
      </c>
      <c r="F46" s="27">
        <v>9044418.9379500002</v>
      </c>
      <c r="G46" s="27">
        <v>8318818.4168199999</v>
      </c>
      <c r="H46" s="27">
        <v>7978278.9227499999</v>
      </c>
      <c r="I46" s="27">
        <v>8426739.8982599992</v>
      </c>
      <c r="J46" s="27">
        <v>6694423.6900699995</v>
      </c>
      <c r="K46" s="27">
        <v>7222186.3259699997</v>
      </c>
      <c r="L46" s="27">
        <v>7451724.4567899993</v>
      </c>
      <c r="M46" s="27">
        <v>7566415.8934999993</v>
      </c>
      <c r="N46" s="27">
        <v>7627637.1800099993</v>
      </c>
      <c r="O46" s="27">
        <v>9493617.57333</v>
      </c>
      <c r="P46" s="27">
        <v>93077704.785739988</v>
      </c>
    </row>
    <row r="47" spans="1:17" ht="12" customHeight="1" x14ac:dyDescent="0.2">
      <c r="B47" s="152"/>
      <c r="C47" s="161" t="s">
        <v>87</v>
      </c>
      <c r="D47" s="27">
        <v>610.45000000000005</v>
      </c>
      <c r="E47" s="27">
        <v>736.30700000000002</v>
      </c>
      <c r="F47" s="27">
        <v>528170.70600000001</v>
      </c>
      <c r="G47" s="27">
        <v>9703.4040000000005</v>
      </c>
      <c r="H47" s="27">
        <v>31741.144</v>
      </c>
      <c r="I47" s="27">
        <v>1135.799</v>
      </c>
      <c r="J47" s="27">
        <v>1038526.802</v>
      </c>
      <c r="K47" s="27">
        <v>8928280.0170000009</v>
      </c>
      <c r="L47" s="27">
        <v>1950999.311</v>
      </c>
      <c r="M47" s="27">
        <v>2225.0360000000001</v>
      </c>
      <c r="N47" s="27">
        <v>557.70500000000004</v>
      </c>
      <c r="O47" s="27">
        <v>-208615.00200000001</v>
      </c>
      <c r="P47" s="27">
        <v>12284071.679</v>
      </c>
    </row>
    <row r="48" spans="1:17" ht="12" customHeight="1" x14ac:dyDescent="0.2">
      <c r="B48" s="152"/>
      <c r="C48" s="161" t="s">
        <v>88</v>
      </c>
      <c r="D48" s="27">
        <v>587877.46355999995</v>
      </c>
      <c r="E48" s="27">
        <v>2499096.37916</v>
      </c>
      <c r="F48" s="27">
        <v>2256560.19563</v>
      </c>
      <c r="G48" s="27">
        <v>5494913.9667699998</v>
      </c>
      <c r="H48" s="27">
        <v>2030803.01859</v>
      </c>
      <c r="I48" s="27">
        <v>1394593.46523</v>
      </c>
      <c r="J48" s="27">
        <v>1328851.79036</v>
      </c>
      <c r="K48" s="27">
        <v>259692.28753</v>
      </c>
      <c r="L48" s="27">
        <v>1720879.9410399999</v>
      </c>
      <c r="M48" s="27">
        <v>674441.32163000002</v>
      </c>
      <c r="N48" s="27">
        <v>-1285860.62742</v>
      </c>
      <c r="O48" s="27">
        <v>2264645.1836700002</v>
      </c>
      <c r="P48" s="27">
        <v>19226494.385749999</v>
      </c>
    </row>
    <row r="49" spans="2:17" ht="12" customHeight="1" x14ac:dyDescent="0.2">
      <c r="B49" s="152"/>
      <c r="C49" s="161" t="s">
        <v>89</v>
      </c>
      <c r="D49" s="27">
        <v>166479.38699999999</v>
      </c>
      <c r="E49" s="27">
        <v>166700.18700000001</v>
      </c>
      <c r="F49" s="27">
        <v>167945.91800000001</v>
      </c>
      <c r="G49" s="27">
        <v>169026.63099999999</v>
      </c>
      <c r="H49" s="27">
        <v>168852.33900000001</v>
      </c>
      <c r="I49" s="27">
        <v>-1865.8420000000001</v>
      </c>
      <c r="J49" s="27">
        <v>183755.815</v>
      </c>
      <c r="K49" s="27">
        <v>182260.12</v>
      </c>
      <c r="L49" s="27">
        <v>194308.35800000001</v>
      </c>
      <c r="M49" s="27">
        <v>194455.829</v>
      </c>
      <c r="N49" s="27">
        <v>205229.34899999999</v>
      </c>
      <c r="O49" s="27">
        <v>317.548</v>
      </c>
      <c r="P49" s="27">
        <v>1797465.639</v>
      </c>
    </row>
    <row r="50" spans="2:17" ht="12" customHeight="1" x14ac:dyDescent="0.2">
      <c r="B50" s="152"/>
      <c r="C50" s="161" t="s">
        <v>90</v>
      </c>
      <c r="D50" s="27">
        <v>2180017.8459999999</v>
      </c>
      <c r="E50" s="27">
        <v>2166247.3939999999</v>
      </c>
      <c r="F50" s="27">
        <v>2198535.4470000002</v>
      </c>
      <c r="G50" s="27">
        <v>2225092.9240000001</v>
      </c>
      <c r="H50" s="27">
        <v>2256171.8990000002</v>
      </c>
      <c r="I50" s="27">
        <v>-16554.205000000002</v>
      </c>
      <c r="J50" s="27">
        <v>2731139.0460000001</v>
      </c>
      <c r="K50" s="27">
        <v>2682101.568</v>
      </c>
      <c r="L50" s="27">
        <v>3118738.6660000002</v>
      </c>
      <c r="M50" s="27">
        <v>3109859.767</v>
      </c>
      <c r="N50" s="27">
        <v>3291390.9720000001</v>
      </c>
      <c r="O50" s="27">
        <v>-58532.459000000003</v>
      </c>
      <c r="P50" s="27">
        <v>25884208.864999998</v>
      </c>
    </row>
    <row r="51" spans="2:17" ht="12" customHeight="1" x14ac:dyDescent="0.2">
      <c r="B51" s="152"/>
      <c r="C51" s="161" t="s">
        <v>91</v>
      </c>
      <c r="D51" s="27">
        <v>4394259.2826800002</v>
      </c>
      <c r="E51" s="27">
        <v>1679102.6192900001</v>
      </c>
      <c r="F51" s="27">
        <v>3633074.7383599998</v>
      </c>
      <c r="G51" s="27">
        <v>2829658.67393</v>
      </c>
      <c r="H51" s="27">
        <v>2224130.6281400002</v>
      </c>
      <c r="I51" s="27">
        <v>2790711.88723</v>
      </c>
      <c r="J51" s="27">
        <v>3620394.83763</v>
      </c>
      <c r="K51" s="27">
        <v>579624.39295000001</v>
      </c>
      <c r="L51" s="27">
        <v>708637.26969999995</v>
      </c>
      <c r="M51" s="27">
        <v>908373.59342000005</v>
      </c>
      <c r="N51" s="27">
        <v>1197833.3235200001</v>
      </c>
      <c r="O51" s="27">
        <v>6573596.6053400002</v>
      </c>
      <c r="P51" s="27">
        <v>31139397.852190003</v>
      </c>
    </row>
    <row r="52" spans="2:17" ht="12" customHeight="1" x14ac:dyDescent="0.2">
      <c r="B52" s="152"/>
      <c r="C52" s="161" t="s">
        <v>92</v>
      </c>
      <c r="D52" s="27">
        <v>579073.20122000005</v>
      </c>
      <c r="E52" s="27">
        <v>470636.95688999997</v>
      </c>
      <c r="F52" s="27">
        <v>350949.50774999999</v>
      </c>
      <c r="G52" s="27">
        <v>527682.35421999998</v>
      </c>
      <c r="H52" s="27">
        <v>530160.68295000005</v>
      </c>
      <c r="I52" s="27">
        <v>322168.52824999997</v>
      </c>
      <c r="J52" s="27">
        <v>323637.33049999998</v>
      </c>
      <c r="K52" s="27">
        <v>1102942.3637299999</v>
      </c>
      <c r="L52" s="27">
        <v>806653.36279000004</v>
      </c>
      <c r="M52" s="27">
        <v>1373362.618</v>
      </c>
      <c r="N52" s="27">
        <v>715710.25591999991</v>
      </c>
      <c r="O52" s="27">
        <v>535563.98999000003</v>
      </c>
      <c r="P52" s="27">
        <v>7638541.15221</v>
      </c>
    </row>
    <row r="53" spans="2:17" ht="12" customHeight="1" x14ac:dyDescent="0.2">
      <c r="B53" s="152"/>
      <c r="C53" s="161" t="s">
        <v>93</v>
      </c>
      <c r="D53" s="27">
        <v>-42513.639620000002</v>
      </c>
      <c r="E53" s="27">
        <v>-206735.42975000001</v>
      </c>
      <c r="F53" s="27">
        <v>-321363.43134000001</v>
      </c>
      <c r="G53" s="27">
        <v>-18756455.15811</v>
      </c>
      <c r="H53" s="27">
        <v>-1465467.35629</v>
      </c>
      <c r="I53" s="27">
        <v>-1933381.10234</v>
      </c>
      <c r="J53" s="27">
        <v>-1196214.6818200001</v>
      </c>
      <c r="K53" s="27">
        <v>-1361946.75978</v>
      </c>
      <c r="L53" s="27">
        <v>-949399.94146</v>
      </c>
      <c r="M53" s="27">
        <v>-190413.42359999995</v>
      </c>
      <c r="N53" s="27">
        <v>-661917.59288000001</v>
      </c>
      <c r="O53" s="27">
        <v>-499786.11546999996</v>
      </c>
      <c r="P53" s="27">
        <v>-27585594.632459998</v>
      </c>
    </row>
    <row r="54" spans="2:17" ht="12" customHeight="1" x14ac:dyDescent="0.2">
      <c r="B54" s="152"/>
      <c r="C54" s="161" t="s">
        <v>94</v>
      </c>
      <c r="D54" s="27">
        <v>267346.42300000001</v>
      </c>
      <c r="E54" s="27">
        <v>267513.83799999999</v>
      </c>
      <c r="F54" s="27">
        <v>267493.049</v>
      </c>
      <c r="G54" s="27">
        <v>266829.94400000002</v>
      </c>
      <c r="H54" s="27">
        <v>266476.52399999998</v>
      </c>
      <c r="I54" s="27">
        <v>265593.83500000002</v>
      </c>
      <c r="J54" s="27">
        <v>265371.48499999999</v>
      </c>
      <c r="K54" s="27">
        <v>264999.04300000001</v>
      </c>
      <c r="L54" s="27">
        <v>263927.78000000003</v>
      </c>
      <c r="M54" s="27">
        <v>263388.04100000003</v>
      </c>
      <c r="N54" s="27">
        <v>262506.34100000001</v>
      </c>
      <c r="O54" s="27">
        <v>260792.02900000001</v>
      </c>
      <c r="P54" s="27">
        <v>3182238.3319999999</v>
      </c>
    </row>
    <row r="55" spans="2:17" ht="12" customHeight="1" x14ac:dyDescent="0.2">
      <c r="B55" s="152"/>
      <c r="C55" s="161" t="s">
        <v>95</v>
      </c>
      <c r="D55" s="27">
        <v>559980.02399999998</v>
      </c>
      <c r="E55" s="27">
        <v>625750.48600000003</v>
      </c>
      <c r="F55" s="27">
        <v>756829.21</v>
      </c>
      <c r="G55" s="27">
        <v>690068.049</v>
      </c>
      <c r="H55" s="27">
        <v>575206.31599999999</v>
      </c>
      <c r="I55" s="27">
        <v>627959.15399999998</v>
      </c>
      <c r="J55" s="27">
        <v>652856.31400000001</v>
      </c>
      <c r="K55" s="27">
        <v>568527.36499999999</v>
      </c>
      <c r="L55" s="27">
        <v>537363.99236000003</v>
      </c>
      <c r="M55" s="27">
        <v>550940.91399999999</v>
      </c>
      <c r="N55" s="27">
        <v>915764.65700000001</v>
      </c>
      <c r="O55" s="27">
        <v>754617.08499999996</v>
      </c>
      <c r="P55" s="27">
        <v>7815863.5663599996</v>
      </c>
    </row>
    <row r="56" spans="2:17" ht="12" customHeight="1" x14ac:dyDescent="0.2">
      <c r="B56" s="152"/>
      <c r="C56" s="161" t="s">
        <v>96</v>
      </c>
      <c r="D56" s="27">
        <v>30243.484</v>
      </c>
      <c r="E56" s="27">
        <v>114298.92600000001</v>
      </c>
      <c r="F56" s="27">
        <v>151811.595</v>
      </c>
      <c r="G56" s="27">
        <v>146673.81421000001</v>
      </c>
      <c r="H56" s="27">
        <v>183416.18799999999</v>
      </c>
      <c r="I56" s="27">
        <v>127407.868</v>
      </c>
      <c r="J56" s="27">
        <v>232584.23300000001</v>
      </c>
      <c r="K56" s="27">
        <v>181120.97399999999</v>
      </c>
      <c r="L56" s="27">
        <v>135768.24299999999</v>
      </c>
      <c r="M56" s="27">
        <v>106322.371</v>
      </c>
      <c r="N56" s="27">
        <v>161807.4</v>
      </c>
      <c r="O56" s="27">
        <v>399584.33500000002</v>
      </c>
      <c r="P56" s="27">
        <v>1971039.4312100001</v>
      </c>
    </row>
    <row r="57" spans="2:17" ht="12" customHeight="1" x14ac:dyDescent="0.2">
      <c r="B57" s="152"/>
      <c r="C57" s="161" t="s">
        <v>98</v>
      </c>
      <c r="D57" s="27">
        <v>29830.3004</v>
      </c>
      <c r="E57" s="27">
        <v>155563.93152000001</v>
      </c>
      <c r="F57" s="27">
        <v>11495.594139999999</v>
      </c>
      <c r="G57" s="27">
        <v>27645.74697</v>
      </c>
      <c r="H57" s="27">
        <v>7909.3143499999896</v>
      </c>
      <c r="I57" s="27">
        <v>35515.674500000001</v>
      </c>
      <c r="J57" s="27">
        <v>348255.65126999997</v>
      </c>
      <c r="K57" s="27">
        <v>-203552.83756999997</v>
      </c>
      <c r="L57" s="27">
        <v>32846.926340000005</v>
      </c>
      <c r="M57" s="27">
        <v>47501.354989999993</v>
      </c>
      <c r="N57" s="27">
        <v>14890.103169999989</v>
      </c>
      <c r="O57" s="27">
        <v>41209.740630000008</v>
      </c>
      <c r="P57" s="27">
        <v>549111.50071000017</v>
      </c>
    </row>
    <row r="58" spans="2:17" ht="12" customHeight="1" x14ac:dyDescent="0.2">
      <c r="B58" s="152" t="s">
        <v>99</v>
      </c>
      <c r="C58" s="181" t="s">
        <v>344</v>
      </c>
      <c r="D58" s="27">
        <v>-20403.223100000003</v>
      </c>
      <c r="E58" s="27">
        <v>-22608.484079999998</v>
      </c>
      <c r="F58" s="27">
        <v>-55606.389310000006</v>
      </c>
      <c r="G58" s="27">
        <v>-11316.821550000001</v>
      </c>
      <c r="H58" s="27">
        <v>-872315.96063999995</v>
      </c>
      <c r="I58" s="27">
        <v>-53844.221119999995</v>
      </c>
      <c r="J58" s="27">
        <v>-8676.8222499999993</v>
      </c>
      <c r="K58" s="27">
        <v>-3738.6292000000003</v>
      </c>
      <c r="L58" s="27">
        <v>272783.62108999997</v>
      </c>
      <c r="M58" s="27">
        <v>-192501.59766999999</v>
      </c>
      <c r="N58" s="27">
        <v>-1247764.46367</v>
      </c>
      <c r="O58" s="27">
        <v>1000822.52595</v>
      </c>
      <c r="P58" s="27">
        <v>-1215170.4655499998</v>
      </c>
    </row>
    <row r="59" spans="2:17" ht="12" customHeight="1" x14ac:dyDescent="0.2">
      <c r="B59" s="181" t="s">
        <v>101</v>
      </c>
      <c r="C59" s="181" t="s">
        <v>345</v>
      </c>
      <c r="D59" s="27">
        <v>-267346.42300000001</v>
      </c>
      <c r="E59" s="27">
        <v>-267513.83799999999</v>
      </c>
      <c r="F59" s="27">
        <v>-267493.049</v>
      </c>
      <c r="G59" s="27">
        <v>-266829.94400000002</v>
      </c>
      <c r="H59" s="27">
        <v>-266476.52399999998</v>
      </c>
      <c r="I59" s="27">
        <v>-265593.83500000002</v>
      </c>
      <c r="J59" s="27">
        <v>-265371.48499999999</v>
      </c>
      <c r="K59" s="27">
        <v>-264999.04300000001</v>
      </c>
      <c r="L59" s="27">
        <v>-263927.78000000003</v>
      </c>
      <c r="M59" s="27">
        <v>-263388.04100000003</v>
      </c>
      <c r="N59" s="27">
        <v>-262506.34100000001</v>
      </c>
      <c r="O59" s="27">
        <v>-260792.02900000001</v>
      </c>
      <c r="P59" s="27">
        <v>-3182238.3320000004</v>
      </c>
    </row>
    <row r="60" spans="2:17" ht="12" customHeight="1" x14ac:dyDescent="0.2">
      <c r="B60" s="152" t="s">
        <v>103</v>
      </c>
      <c r="C60" s="181" t="s">
        <v>346</v>
      </c>
      <c r="D60" s="27">
        <v>-22380493.644230001</v>
      </c>
      <c r="E60" s="27">
        <v>-22375193.91423</v>
      </c>
      <c r="F60" s="27">
        <v>-22380493.783240002</v>
      </c>
      <c r="G60" s="27">
        <v>-22270960.552000001</v>
      </c>
      <c r="H60" s="27">
        <v>-22270960.552000001</v>
      </c>
      <c r="I60" s="27">
        <v>-22270960.552000001</v>
      </c>
      <c r="J60" s="27">
        <v>-22270960.552000001</v>
      </c>
      <c r="K60" s="27">
        <v>-22270960.552000001</v>
      </c>
      <c r="L60" s="27">
        <v>-22270960.552000001</v>
      </c>
      <c r="M60" s="27">
        <v>-22270960.552000001</v>
      </c>
      <c r="N60" s="27">
        <v>-22270960.552000001</v>
      </c>
      <c r="O60" s="27">
        <v>-22270961.092</v>
      </c>
      <c r="P60" s="27">
        <v>-267574826.84969997</v>
      </c>
    </row>
    <row r="61" spans="2:17" ht="12" customHeight="1" x14ac:dyDescent="0.2">
      <c r="B61" s="152" t="s">
        <v>105</v>
      </c>
      <c r="C61" s="181" t="s">
        <v>347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-768635.46723000007</v>
      </c>
      <c r="M61" s="27">
        <v>234959.84883</v>
      </c>
      <c r="N61" s="27">
        <v>0</v>
      </c>
      <c r="O61" s="164">
        <v>0</v>
      </c>
      <c r="P61" s="27">
        <v>-533675.61840000004</v>
      </c>
    </row>
    <row r="62" spans="2:17" x14ac:dyDescent="0.2">
      <c r="B62" s="152" t="s">
        <v>107</v>
      </c>
      <c r="C62" s="163" t="s">
        <v>348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-3600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-3600</v>
      </c>
    </row>
    <row r="63" spans="2:17" s="5" customFormat="1" ht="12" thickBot="1" x14ac:dyDescent="0.25">
      <c r="B63" s="169" t="s">
        <v>109</v>
      </c>
      <c r="C63" s="169" t="s">
        <v>110</v>
      </c>
      <c r="D63" s="182">
        <v>-241948.56513999999</v>
      </c>
      <c r="E63" s="182">
        <v>524017.28198999999</v>
      </c>
      <c r="F63" s="182">
        <v>805183.1799600001</v>
      </c>
      <c r="G63" s="182">
        <v>436868.33116</v>
      </c>
      <c r="H63" s="182">
        <v>549156.58823999995</v>
      </c>
      <c r="I63" s="182">
        <v>591758.76420000009</v>
      </c>
      <c r="J63" s="182">
        <v>632953.51711000002</v>
      </c>
      <c r="K63" s="182">
        <v>334740.20318000001</v>
      </c>
      <c r="L63" s="182">
        <v>622624.92735999997</v>
      </c>
      <c r="M63" s="182">
        <v>631286.83458999998</v>
      </c>
      <c r="N63" s="182">
        <v>533348.31279999996</v>
      </c>
      <c r="O63" s="183">
        <v>878821.64339999994</v>
      </c>
      <c r="P63" s="182">
        <v>6298811.0188500006</v>
      </c>
      <c r="Q63" s="1"/>
    </row>
    <row r="64" spans="2:17" ht="12" thickBot="1" x14ac:dyDescent="0.25">
      <c r="B64" s="170"/>
      <c r="C64" s="171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3"/>
      <c r="P64" s="172"/>
    </row>
    <row r="65" spans="2:17" s="5" customFormat="1" ht="12" thickBot="1" x14ac:dyDescent="0.25">
      <c r="B65" s="169" t="s">
        <v>36</v>
      </c>
      <c r="C65" s="169" t="s">
        <v>111</v>
      </c>
      <c r="D65" s="182">
        <v>-3340565.8487900002</v>
      </c>
      <c r="E65" s="182">
        <v>-190440.99350000001</v>
      </c>
      <c r="F65" s="182">
        <v>-189010.05322999999</v>
      </c>
      <c r="G65" s="182">
        <v>-3340430.3514399999</v>
      </c>
      <c r="H65" s="182">
        <v>-256332.60458000001</v>
      </c>
      <c r="I65" s="182">
        <v>-166384.92221000002</v>
      </c>
      <c r="J65" s="182">
        <v>-3307291.5676299999</v>
      </c>
      <c r="K65" s="182">
        <v>-194255.15916000001</v>
      </c>
      <c r="L65" s="182">
        <v>-165405.56675</v>
      </c>
      <c r="M65" s="182">
        <v>-3318338.5528299999</v>
      </c>
      <c r="N65" s="182">
        <v>-207505.43763</v>
      </c>
      <c r="O65" s="183">
        <v>-192446.61413999999</v>
      </c>
      <c r="P65" s="182">
        <v>-14868407.671889998</v>
      </c>
      <c r="Q65" s="1"/>
    </row>
    <row r="66" spans="2:17" ht="12" thickBot="1" x14ac:dyDescent="0.25">
      <c r="B66" s="170"/>
      <c r="C66" s="170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3"/>
      <c r="P66" s="172"/>
    </row>
    <row r="67" spans="2:17" s="5" customFormat="1" x14ac:dyDescent="0.2">
      <c r="B67" s="153" t="s">
        <v>46</v>
      </c>
      <c r="C67" s="153" t="s">
        <v>112</v>
      </c>
      <c r="D67" s="46">
        <v>-282958.50186999998</v>
      </c>
      <c r="E67" s="46">
        <v>774821.10387999995</v>
      </c>
      <c r="F67" s="46">
        <v>18154343.646019999</v>
      </c>
      <c r="G67" s="46">
        <v>-609280.79547999997</v>
      </c>
      <c r="H67" s="46">
        <v>-640682.23000999994</v>
      </c>
      <c r="I67" s="46">
        <v>-486034.15049999999</v>
      </c>
      <c r="J67" s="46">
        <v>-733284.85255999991</v>
      </c>
      <c r="K67" s="46">
        <v>-453188.77600000001</v>
      </c>
      <c r="L67" s="46">
        <v>521502.13613999996</v>
      </c>
      <c r="M67" s="46">
        <v>1718062.9659500001</v>
      </c>
      <c r="N67" s="46">
        <v>67068191.862220004</v>
      </c>
      <c r="O67" s="184">
        <v>9248744.0249500014</v>
      </c>
      <c r="P67" s="46">
        <v>94280236.432740003</v>
      </c>
      <c r="Q67" s="1"/>
    </row>
    <row r="68" spans="2:17" ht="12" customHeight="1" x14ac:dyDescent="0.2">
      <c r="B68" s="152" t="s">
        <v>113</v>
      </c>
      <c r="C68" s="163" t="s">
        <v>114</v>
      </c>
      <c r="D68" s="65">
        <v>-284683.21487000003</v>
      </c>
      <c r="E68" s="65">
        <v>771489.91558000003</v>
      </c>
      <c r="F68" s="65">
        <v>18148599.68395</v>
      </c>
      <c r="G68" s="65">
        <v>-611633.11716000002</v>
      </c>
      <c r="H68" s="65">
        <v>-643100.2757</v>
      </c>
      <c r="I68" s="65">
        <v>-488805.88529000001</v>
      </c>
      <c r="J68" s="65">
        <v>-700513.03602999996</v>
      </c>
      <c r="K68" s="65">
        <v>-446638.13564999995</v>
      </c>
      <c r="L68" s="65">
        <v>517178.55450000003</v>
      </c>
      <c r="M68" s="65">
        <v>1707675.0470999999</v>
      </c>
      <c r="N68" s="65">
        <v>67096861.677089997</v>
      </c>
      <c r="O68" s="165">
        <v>9234102.2223400008</v>
      </c>
      <c r="P68" s="65">
        <v>94300533.435859993</v>
      </c>
    </row>
    <row r="69" spans="2:17" ht="12" customHeight="1" x14ac:dyDescent="0.2">
      <c r="B69" s="152" t="s">
        <v>115</v>
      </c>
      <c r="C69" s="152" t="s">
        <v>116</v>
      </c>
      <c r="D69" s="27">
        <v>350300.23635000002</v>
      </c>
      <c r="E69" s="27">
        <v>1410735.2194700001</v>
      </c>
      <c r="F69" s="27">
        <v>18789681.513730001</v>
      </c>
      <c r="G69" s="27">
        <v>25294.798019999998</v>
      </c>
      <c r="H69" s="27">
        <v>97220.951349999988</v>
      </c>
      <c r="I69" s="27">
        <v>157156.30159000002</v>
      </c>
      <c r="J69" s="27">
        <v>-61856.416170000004</v>
      </c>
      <c r="K69" s="27">
        <v>192004.76524000001</v>
      </c>
      <c r="L69" s="27">
        <v>699190.28609000007</v>
      </c>
      <c r="M69" s="27">
        <v>2411212.8689799998</v>
      </c>
      <c r="N69" s="27">
        <v>67703859.062270001</v>
      </c>
      <c r="O69" s="164">
        <v>9804307.2751100007</v>
      </c>
      <c r="P69" s="27">
        <v>101579106.86203</v>
      </c>
    </row>
    <row r="70" spans="2:17" ht="12" customHeight="1" x14ac:dyDescent="0.2">
      <c r="B70" s="152" t="s">
        <v>117</v>
      </c>
      <c r="C70" s="152" t="s">
        <v>118</v>
      </c>
      <c r="D70" s="27">
        <v>3655.8832900000002</v>
      </c>
      <c r="E70" s="27">
        <v>-605.96938</v>
      </c>
      <c r="F70" s="27">
        <v>-2442.4952699999999</v>
      </c>
      <c r="G70" s="27">
        <v>1711.4193300000002</v>
      </c>
      <c r="H70" s="27">
        <v>-101681.89254</v>
      </c>
      <c r="I70" s="27">
        <v>-7322.8523700000005</v>
      </c>
      <c r="J70" s="27">
        <v>-17.285349999999998</v>
      </c>
      <c r="K70" s="27">
        <v>-3.5663800000000001</v>
      </c>
      <c r="L70" s="27">
        <v>456627.60292000003</v>
      </c>
      <c r="M70" s="27">
        <v>-64898.487369999995</v>
      </c>
      <c r="N70" s="27">
        <v>31641.949329999999</v>
      </c>
      <c r="O70" s="164">
        <v>68434.28562000001</v>
      </c>
      <c r="P70" s="27">
        <v>385098.59183000005</v>
      </c>
    </row>
    <row r="71" spans="2:17" ht="12" customHeight="1" x14ac:dyDescent="0.2">
      <c r="B71" s="152" t="s">
        <v>119</v>
      </c>
      <c r="C71" s="152" t="s">
        <v>349</v>
      </c>
      <c r="D71" s="27">
        <v>-638639.33450999996</v>
      </c>
      <c r="E71" s="27">
        <v>-638639.33450999996</v>
      </c>
      <c r="F71" s="27">
        <v>-638639.33450999996</v>
      </c>
      <c r="G71" s="27">
        <v>-638639.33450999996</v>
      </c>
      <c r="H71" s="27">
        <v>-638639.33450999996</v>
      </c>
      <c r="I71" s="27">
        <v>-638639.33450999996</v>
      </c>
      <c r="J71" s="27">
        <v>-638639.33450999996</v>
      </c>
      <c r="K71" s="27">
        <v>-638639.33450999996</v>
      </c>
      <c r="L71" s="27">
        <v>-638639.33450999996</v>
      </c>
      <c r="M71" s="27">
        <v>-638639.33450999996</v>
      </c>
      <c r="N71" s="27">
        <v>-638639.33450999996</v>
      </c>
      <c r="O71" s="164">
        <v>-638639.33838999993</v>
      </c>
      <c r="P71" s="27">
        <v>-7663672.0180000011</v>
      </c>
    </row>
    <row r="72" spans="2:17" ht="12" customHeight="1" thickBot="1" x14ac:dyDescent="0.25">
      <c r="B72" s="166" t="s">
        <v>325</v>
      </c>
      <c r="C72" s="166" t="s">
        <v>122</v>
      </c>
      <c r="D72" s="167">
        <v>1724.713</v>
      </c>
      <c r="E72" s="167">
        <v>3331.1882999999998</v>
      </c>
      <c r="F72" s="167">
        <v>5743.9620700000005</v>
      </c>
      <c r="G72" s="167">
        <v>2352.32168</v>
      </c>
      <c r="H72" s="167">
        <v>2418.0456900000004</v>
      </c>
      <c r="I72" s="167">
        <v>2771.73479</v>
      </c>
      <c r="J72" s="167">
        <v>-32771.816530000004</v>
      </c>
      <c r="K72" s="167">
        <v>-6550.6403499999997</v>
      </c>
      <c r="L72" s="167">
        <v>4323.5816400000003</v>
      </c>
      <c r="M72" s="167">
        <v>10387.91885</v>
      </c>
      <c r="N72" s="167">
        <v>-28669.814870000002</v>
      </c>
      <c r="O72" s="168">
        <v>14641.802609999997</v>
      </c>
      <c r="P72" s="167">
        <v>-20297.003120000008</v>
      </c>
    </row>
    <row r="73" spans="2:17" ht="12" thickBot="1" x14ac:dyDescent="0.25">
      <c r="B73" s="170"/>
      <c r="C73" s="171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3"/>
      <c r="P73" s="172"/>
    </row>
    <row r="74" spans="2:17" s="5" customFormat="1" ht="12" thickBot="1" x14ac:dyDescent="0.25">
      <c r="B74" s="171" t="s">
        <v>48</v>
      </c>
      <c r="C74" s="171" t="s">
        <v>123</v>
      </c>
      <c r="D74" s="185">
        <v>29245565.75979</v>
      </c>
      <c r="E74" s="185">
        <v>18760653.696669996</v>
      </c>
      <c r="F74" s="185">
        <v>18105.74374999851</v>
      </c>
      <c r="G74" s="185">
        <v>24600.901970006526</v>
      </c>
      <c r="H74" s="185">
        <v>364136.12554000091</v>
      </c>
      <c r="I74" s="185">
        <v>-139134.59830000252</v>
      </c>
      <c r="J74" s="185">
        <v>51871.09359000624</v>
      </c>
      <c r="K74" s="185">
        <v>83374.487140006226</v>
      </c>
      <c r="L74" s="185">
        <v>-1647.1522799937645</v>
      </c>
      <c r="M74" s="185">
        <v>-1474.6561299999998</v>
      </c>
      <c r="N74" s="185">
        <v>21117.922750000002</v>
      </c>
      <c r="O74" s="186">
        <v>108886.26363</v>
      </c>
      <c r="P74" s="185">
        <v>48536055.588120028</v>
      </c>
      <c r="Q74" s="1"/>
    </row>
    <row r="75" spans="2:17" ht="12" thickBot="1" x14ac:dyDescent="0.25">
      <c r="B75" s="170"/>
      <c r="C75" s="170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3"/>
      <c r="P75" s="172"/>
    </row>
    <row r="76" spans="2:17" s="5" customFormat="1" x14ac:dyDescent="0.2">
      <c r="B76" s="174" t="s">
        <v>50</v>
      </c>
      <c r="C76" s="174" t="s">
        <v>124</v>
      </c>
      <c r="D76" s="187">
        <v>63139.676319999999</v>
      </c>
      <c r="E76" s="187">
        <v>715478.74899999995</v>
      </c>
      <c r="F76" s="187">
        <v>647481.68111</v>
      </c>
      <c r="G76" s="187">
        <v>803995.29099999997</v>
      </c>
      <c r="H76" s="187">
        <v>671275.44997000007</v>
      </c>
      <c r="I76" s="187">
        <v>705776.53899999999</v>
      </c>
      <c r="J76" s="187">
        <v>815696.61100000003</v>
      </c>
      <c r="K76" s="187">
        <v>746160.75699999998</v>
      </c>
      <c r="L76" s="187">
        <v>532350.18940999999</v>
      </c>
      <c r="M76" s="187">
        <v>836376.09317000001</v>
      </c>
      <c r="N76" s="187">
        <v>667033.51091999991</v>
      </c>
      <c r="O76" s="188">
        <v>1353892.0972</v>
      </c>
      <c r="P76" s="187">
        <v>8558656.6451000012</v>
      </c>
      <c r="Q76" s="1"/>
    </row>
    <row r="77" spans="2:17" x14ac:dyDescent="0.2">
      <c r="B77" s="153"/>
      <c r="C77" s="152" t="s">
        <v>125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64"/>
      <c r="P77" s="27"/>
    </row>
    <row r="78" spans="2:17" x14ac:dyDescent="0.2">
      <c r="B78" s="153"/>
      <c r="C78" s="152" t="s">
        <v>126</v>
      </c>
      <c r="D78" s="27">
        <v>192.07921999999999</v>
      </c>
      <c r="E78" s="27">
        <v>116035.641</v>
      </c>
      <c r="F78" s="27">
        <v>40911.168610000001</v>
      </c>
      <c r="G78" s="27">
        <v>53565.036</v>
      </c>
      <c r="H78" s="27">
        <v>44693.418450000005</v>
      </c>
      <c r="I78" s="27">
        <v>42798.26</v>
      </c>
      <c r="J78" s="27">
        <v>42678.055</v>
      </c>
      <c r="K78" s="27">
        <v>59717.982000000004</v>
      </c>
      <c r="L78" s="27">
        <v>-3577.37194</v>
      </c>
      <c r="M78" s="27">
        <v>-2.0000000000000002E-5</v>
      </c>
      <c r="N78" s="27">
        <v>53731.20897</v>
      </c>
      <c r="O78" s="164">
        <v>124333.63627</v>
      </c>
      <c r="P78" s="27">
        <v>575079.11355999997</v>
      </c>
    </row>
    <row r="79" spans="2:17" ht="12" customHeight="1" thickBot="1" x14ac:dyDescent="0.25">
      <c r="B79" s="169"/>
      <c r="C79" s="166" t="s">
        <v>127</v>
      </c>
      <c r="D79" s="167">
        <v>62947.597099999999</v>
      </c>
      <c r="E79" s="167">
        <v>599443.10800000001</v>
      </c>
      <c r="F79" s="167">
        <v>606570.51249999995</v>
      </c>
      <c r="G79" s="167">
        <v>750430.255</v>
      </c>
      <c r="H79" s="167">
        <v>626582.03151999996</v>
      </c>
      <c r="I79" s="167">
        <v>662978.27899999998</v>
      </c>
      <c r="J79" s="167">
        <v>773018.55599999998</v>
      </c>
      <c r="K79" s="167">
        <v>686442.77500000002</v>
      </c>
      <c r="L79" s="167">
        <v>535927.56134999997</v>
      </c>
      <c r="M79" s="167">
        <v>836376.09318999993</v>
      </c>
      <c r="N79" s="167">
        <v>613302.30194999988</v>
      </c>
      <c r="O79" s="168">
        <v>1229558.4609300001</v>
      </c>
      <c r="P79" s="167">
        <v>7983577.5315399999</v>
      </c>
    </row>
    <row r="80" spans="2:17" ht="12" thickBot="1" x14ac:dyDescent="0.25">
      <c r="B80" s="170"/>
      <c r="C80" s="170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72"/>
    </row>
    <row r="81" spans="2:18" s="5" customFormat="1" x14ac:dyDescent="0.2">
      <c r="B81" s="175" t="s">
        <v>52</v>
      </c>
      <c r="C81" s="174" t="s">
        <v>128</v>
      </c>
      <c r="D81" s="187">
        <v>17762.23286</v>
      </c>
      <c r="E81" s="187">
        <v>11647.505710000001</v>
      </c>
      <c r="F81" s="187">
        <v>14408.304310000001</v>
      </c>
      <c r="G81" s="187">
        <v>12996.52931</v>
      </c>
      <c r="H81" s="187">
        <v>3377.02477</v>
      </c>
      <c r="I81" s="187">
        <v>12115.716539999999</v>
      </c>
      <c r="J81" s="187">
        <v>12024.7893</v>
      </c>
      <c r="K81" s="187">
        <v>22553.564770000001</v>
      </c>
      <c r="L81" s="187">
        <v>21263.918850000002</v>
      </c>
      <c r="M81" s="187">
        <v>19782.85626</v>
      </c>
      <c r="N81" s="187">
        <v>47171.439939999997</v>
      </c>
      <c r="O81" s="188">
        <v>212131.85776999997</v>
      </c>
      <c r="P81" s="187">
        <v>407235.74038999993</v>
      </c>
      <c r="Q81" s="1"/>
    </row>
    <row r="82" spans="2:18" ht="12" customHeight="1" thickBot="1" x14ac:dyDescent="0.25">
      <c r="B82" s="166" t="s">
        <v>129</v>
      </c>
      <c r="C82" s="166" t="s">
        <v>130</v>
      </c>
      <c r="D82" s="167">
        <v>17762.23286</v>
      </c>
      <c r="E82" s="167">
        <v>11647.505710000001</v>
      </c>
      <c r="F82" s="167">
        <v>14408.304310000001</v>
      </c>
      <c r="G82" s="167">
        <v>12996.52931</v>
      </c>
      <c r="H82" s="167">
        <v>3377.02477</v>
      </c>
      <c r="I82" s="167">
        <v>12115.716539999999</v>
      </c>
      <c r="J82" s="167">
        <v>12024.7893</v>
      </c>
      <c r="K82" s="167">
        <v>22553.564770000001</v>
      </c>
      <c r="L82" s="167">
        <v>21263.918850000002</v>
      </c>
      <c r="M82" s="167">
        <v>19782.85626</v>
      </c>
      <c r="N82" s="167">
        <v>47171.439939999997</v>
      </c>
      <c r="O82" s="168">
        <v>212131.85776999997</v>
      </c>
      <c r="P82" s="167">
        <v>407235.74038999993</v>
      </c>
    </row>
    <row r="83" spans="2:18" ht="12" thickBot="1" x14ac:dyDescent="0.25">
      <c r="B83" s="170"/>
      <c r="C83" s="170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3"/>
      <c r="P83" s="172"/>
    </row>
    <row r="84" spans="2:18" s="5" customFormat="1" x14ac:dyDescent="0.2">
      <c r="B84" s="174" t="s">
        <v>55</v>
      </c>
      <c r="C84" s="174" t="s">
        <v>131</v>
      </c>
      <c r="D84" s="187">
        <v>5468515.6701099994</v>
      </c>
      <c r="E84" s="187">
        <v>33035227.567570001</v>
      </c>
      <c r="F84" s="187">
        <v>14903266.869349994</v>
      </c>
      <c r="G84" s="187">
        <v>25626255.355570003</v>
      </c>
      <c r="H84" s="187">
        <v>13602771.449649995</v>
      </c>
      <c r="I84" s="187">
        <v>14364428.606949998</v>
      </c>
      <c r="J84" s="187">
        <v>9461032.4770400003</v>
      </c>
      <c r="K84" s="187">
        <v>42332466.172560006</v>
      </c>
      <c r="L84" s="187">
        <v>15895338.051230006</v>
      </c>
      <c r="M84" s="187">
        <v>16751617.952539999</v>
      </c>
      <c r="N84" s="187">
        <v>22632784.741409995</v>
      </c>
      <c r="O84" s="188">
        <v>33066521.622889992</v>
      </c>
      <c r="P84" s="187">
        <v>247140226.53687</v>
      </c>
      <c r="Q84" s="1"/>
    </row>
    <row r="85" spans="2:18" x14ac:dyDescent="0.2">
      <c r="B85" s="152" t="s">
        <v>132</v>
      </c>
      <c r="C85" s="152" t="s">
        <v>56</v>
      </c>
      <c r="D85" s="27">
        <v>5466936.8482199982</v>
      </c>
      <c r="E85" s="27">
        <v>33047858.428960003</v>
      </c>
      <c r="F85" s="27">
        <v>14922557.287129998</v>
      </c>
      <c r="G85" s="27">
        <v>25634690.267790005</v>
      </c>
      <c r="H85" s="27">
        <v>14831706.020989999</v>
      </c>
      <c r="I85" s="27">
        <v>14422616.416219996</v>
      </c>
      <c r="J85" s="27">
        <v>9464318.065790005</v>
      </c>
      <c r="K85" s="27">
        <v>42336264.114850007</v>
      </c>
      <c r="L85" s="27">
        <v>16582445.387620008</v>
      </c>
      <c r="M85" s="27">
        <v>17021376.61454</v>
      </c>
      <c r="N85" s="27">
        <v>24105961.99352999</v>
      </c>
      <c r="O85" s="164">
        <v>31947378.722959992</v>
      </c>
      <c r="P85" s="27">
        <v>249784110.16860002</v>
      </c>
    </row>
    <row r="86" spans="2:18" ht="12" customHeight="1" x14ac:dyDescent="0.2">
      <c r="B86" s="152"/>
      <c r="C86" s="155" t="s">
        <v>133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R86" s="201"/>
    </row>
    <row r="87" spans="2:18" ht="12" customHeight="1" x14ac:dyDescent="0.2">
      <c r="B87" s="152"/>
      <c r="C87" s="197" t="s">
        <v>134</v>
      </c>
      <c r="D87" s="27">
        <v>94058.714999999997</v>
      </c>
      <c r="E87" s="27">
        <v>10679440.857999999</v>
      </c>
      <c r="F87" s="27">
        <v>10886835.793</v>
      </c>
      <c r="G87" s="27">
        <v>21586800.254000001</v>
      </c>
      <c r="H87" s="27">
        <v>5527709.3930600015</v>
      </c>
      <c r="I87" s="27">
        <v>12545026.869999999</v>
      </c>
      <c r="J87" s="27">
        <v>5137728.4359999998</v>
      </c>
      <c r="K87" s="27">
        <v>20944361.311999999</v>
      </c>
      <c r="L87" s="27">
        <v>12958071.489</v>
      </c>
      <c r="M87" s="27">
        <v>12517391.431</v>
      </c>
      <c r="N87" s="27">
        <v>12642337.210999999</v>
      </c>
      <c r="O87" s="164">
        <v>28525848.058620002</v>
      </c>
      <c r="P87" s="27">
        <v>154045609.82067999</v>
      </c>
    </row>
    <row r="88" spans="2:18" ht="12" customHeight="1" x14ac:dyDescent="0.2">
      <c r="B88" s="152"/>
      <c r="C88" s="197" t="s">
        <v>135</v>
      </c>
      <c r="D88" s="27">
        <v>3423085.74</v>
      </c>
      <c r="E88" s="27">
        <v>12780346.291999999</v>
      </c>
      <c r="F88" s="27">
        <v>2232992.8592300001</v>
      </c>
      <c r="G88" s="27">
        <v>2375879.7910000002</v>
      </c>
      <c r="H88" s="27">
        <v>9387001.8839999996</v>
      </c>
      <c r="I88" s="27">
        <v>1949457.422</v>
      </c>
      <c r="J88" s="27">
        <v>2378127.73</v>
      </c>
      <c r="K88" s="27">
        <v>12156940.353250001</v>
      </c>
      <c r="L88" s="27">
        <v>2089526.459</v>
      </c>
      <c r="M88" s="27">
        <v>3456972.85225</v>
      </c>
      <c r="N88" s="27">
        <v>11401661.682</v>
      </c>
      <c r="O88" s="164">
        <v>2359235.2774999999</v>
      </c>
      <c r="P88" s="27">
        <v>65991228.342229992</v>
      </c>
    </row>
    <row r="89" spans="2:18" ht="12" customHeight="1" x14ac:dyDescent="0.2">
      <c r="B89" s="152"/>
      <c r="C89" s="197" t="s">
        <v>136</v>
      </c>
      <c r="D89" s="27">
        <v>2076720.6059999999</v>
      </c>
      <c r="E89" s="27">
        <v>9663973.7829999998</v>
      </c>
      <c r="F89" s="27">
        <v>1900190.4809999999</v>
      </c>
      <c r="G89" s="27">
        <v>103448.064</v>
      </c>
      <c r="H89" s="27">
        <v>45487.062250000003</v>
      </c>
      <c r="I89" s="27">
        <v>115802.785</v>
      </c>
      <c r="J89" s="27">
        <v>1305476.8899999999</v>
      </c>
      <c r="K89" s="27">
        <v>9446468.7390000001</v>
      </c>
      <c r="L89" s="27">
        <v>1926963.4580000001</v>
      </c>
      <c r="M89" s="27">
        <v>178778.11924999999</v>
      </c>
      <c r="N89" s="27">
        <v>112037.64425</v>
      </c>
      <c r="O89" s="164">
        <v>110289.82025999999</v>
      </c>
      <c r="P89" s="27">
        <v>26985637.452010002</v>
      </c>
    </row>
    <row r="90" spans="2:18" ht="12" customHeight="1" x14ac:dyDescent="0.2">
      <c r="B90" s="152"/>
      <c r="C90" s="197" t="s">
        <v>137</v>
      </c>
      <c r="D90" s="27">
        <v>-74972.828989999995</v>
      </c>
      <c r="E90" s="27">
        <v>2429.4502299999999</v>
      </c>
      <c r="F90" s="27">
        <v>2017.4026100000001</v>
      </c>
      <c r="G90" s="27">
        <v>404185.6496</v>
      </c>
      <c r="H90" s="27">
        <v>3589.1577699999998</v>
      </c>
      <c r="I90" s="27">
        <v>16548.001650000002</v>
      </c>
      <c r="J90" s="27">
        <v>422894.15931999998</v>
      </c>
      <c r="K90" s="27">
        <v>14335.815480000001</v>
      </c>
      <c r="L90" s="27">
        <v>31127.883040000001</v>
      </c>
      <c r="M90" s="27">
        <v>527840.63854000007</v>
      </c>
      <c r="N90" s="27">
        <v>165515.46186000001</v>
      </c>
      <c r="O90" s="164">
        <v>847914.47224999999</v>
      </c>
      <c r="P90" s="27">
        <v>2363425.2633599997</v>
      </c>
    </row>
    <row r="91" spans="2:18" ht="12" customHeight="1" x14ac:dyDescent="0.2">
      <c r="B91" s="152"/>
      <c r="C91" s="197" t="s">
        <v>138</v>
      </c>
      <c r="D91" s="27">
        <v>-51955.383790000007</v>
      </c>
      <c r="E91" s="27">
        <v>-78331.954270000017</v>
      </c>
      <c r="F91" s="27">
        <v>-99479.248710000014</v>
      </c>
      <c r="G91" s="27">
        <v>1164376.5091900001</v>
      </c>
      <c r="H91" s="27">
        <v>-132081.47609000001</v>
      </c>
      <c r="I91" s="27">
        <v>-204218.66243</v>
      </c>
      <c r="J91" s="27">
        <v>220090.85047</v>
      </c>
      <c r="K91" s="27">
        <v>-225842.10488</v>
      </c>
      <c r="L91" s="27">
        <v>-423243.90142000001</v>
      </c>
      <c r="M91" s="27">
        <v>340393.5735</v>
      </c>
      <c r="N91" s="27">
        <v>-215590.00558000003</v>
      </c>
      <c r="O91" s="164">
        <v>104091.09433000001</v>
      </c>
      <c r="P91" s="27">
        <v>398209.29032000003</v>
      </c>
    </row>
    <row r="92" spans="2:18" ht="12" thickBot="1" x14ac:dyDescent="0.25">
      <c r="B92" s="166" t="s">
        <v>139</v>
      </c>
      <c r="C92" s="166" t="s">
        <v>140</v>
      </c>
      <c r="D92" s="167">
        <v>1578.8218899999999</v>
      </c>
      <c r="E92" s="167">
        <v>-12630.86139</v>
      </c>
      <c r="F92" s="167">
        <v>-19290.41778</v>
      </c>
      <c r="G92" s="167">
        <v>-8434.9122200000002</v>
      </c>
      <c r="H92" s="167">
        <v>-1228934.57134</v>
      </c>
      <c r="I92" s="167">
        <v>-58187.809270000005</v>
      </c>
      <c r="J92" s="167">
        <v>-3285.5887499999999</v>
      </c>
      <c r="K92" s="167">
        <v>-3797.94229</v>
      </c>
      <c r="L92" s="167">
        <v>-687107.33638999995</v>
      </c>
      <c r="M92" s="167">
        <v>-269758.66200000001</v>
      </c>
      <c r="N92" s="167">
        <v>-1473177.2521199998</v>
      </c>
      <c r="O92" s="168">
        <v>1119142.8999300001</v>
      </c>
      <c r="P92" s="167">
        <v>-2643883.6317299996</v>
      </c>
    </row>
    <row r="93" spans="2:18" ht="12" thickBot="1" x14ac:dyDescent="0.25">
      <c r="B93" s="170"/>
      <c r="C93" s="170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3"/>
      <c r="P93" s="172"/>
    </row>
    <row r="94" spans="2:18" s="5" customFormat="1" x14ac:dyDescent="0.2">
      <c r="B94" s="174" t="s">
        <v>57</v>
      </c>
      <c r="C94" s="174" t="s">
        <v>141</v>
      </c>
      <c r="D94" s="187">
        <v>-363749.58526999998</v>
      </c>
      <c r="E94" s="187">
        <v>1775036.0471099999</v>
      </c>
      <c r="F94" s="187">
        <v>3231381.8531300002</v>
      </c>
      <c r="G94" s="187">
        <v>3413402.2455100003</v>
      </c>
      <c r="H94" s="187">
        <v>2601924.6612800001</v>
      </c>
      <c r="I94" s="187">
        <v>2959722.2860700004</v>
      </c>
      <c r="J94" s="187">
        <v>3439380.92759</v>
      </c>
      <c r="K94" s="187">
        <v>1575952.9736300001</v>
      </c>
      <c r="L94" s="187">
        <v>2962311.8450500001</v>
      </c>
      <c r="M94" s="187">
        <v>3062885.66206</v>
      </c>
      <c r="N94" s="187">
        <v>2189765.4002700001</v>
      </c>
      <c r="O94" s="188">
        <v>6562700.8908500001</v>
      </c>
      <c r="P94" s="187">
        <v>33410715.207280003</v>
      </c>
      <c r="Q94" s="1"/>
    </row>
    <row r="95" spans="2:18" ht="12" customHeight="1" x14ac:dyDescent="0.2">
      <c r="B95" s="152" t="s">
        <v>142</v>
      </c>
      <c r="C95" s="163" t="s">
        <v>143</v>
      </c>
      <c r="D95" s="65">
        <v>-311622.75727</v>
      </c>
      <c r="E95" s="65">
        <v>786668.27416999999</v>
      </c>
      <c r="F95" s="65">
        <v>1978794.9325599999</v>
      </c>
      <c r="G95" s="65">
        <v>1840899.2075100001</v>
      </c>
      <c r="H95" s="65">
        <v>1267395.0989999999</v>
      </c>
      <c r="I95" s="65">
        <v>1472253.8917</v>
      </c>
      <c r="J95" s="65">
        <v>1720391.3717700001</v>
      </c>
      <c r="K95" s="65">
        <v>272354.73437000002</v>
      </c>
      <c r="L95" s="65">
        <v>1301242.0443299999</v>
      </c>
      <c r="M95" s="65">
        <v>1441616.9213</v>
      </c>
      <c r="N95" s="65">
        <v>909700.54850999999</v>
      </c>
      <c r="O95" s="165">
        <v>3486404.76981</v>
      </c>
      <c r="P95" s="65">
        <v>16166099.037760001</v>
      </c>
    </row>
    <row r="96" spans="2:18" ht="12" customHeight="1" x14ac:dyDescent="0.2">
      <c r="B96" s="152" t="s">
        <v>144</v>
      </c>
      <c r="C96" s="152" t="s">
        <v>145</v>
      </c>
      <c r="D96" s="27">
        <v>-1920.4783400000001</v>
      </c>
      <c r="E96" s="27">
        <v>245171.57233000002</v>
      </c>
      <c r="F96" s="27">
        <v>211729.42793999997</v>
      </c>
      <c r="G96" s="27">
        <v>195262.389</v>
      </c>
      <c r="H96" s="27">
        <v>158248.80804</v>
      </c>
      <c r="I96" s="27">
        <v>133651.16253</v>
      </c>
      <c r="J96" s="27">
        <v>64064.15264</v>
      </c>
      <c r="K96" s="27">
        <v>92997.726009999998</v>
      </c>
      <c r="L96" s="27">
        <v>88618.924830000004</v>
      </c>
      <c r="M96" s="27">
        <v>110090.57787000001</v>
      </c>
      <c r="N96" s="27">
        <v>137683.88677999997</v>
      </c>
      <c r="O96" s="164">
        <v>360575.19961000001</v>
      </c>
      <c r="P96" s="27">
        <v>1796173.3492399999</v>
      </c>
    </row>
    <row r="97" spans="2:17" ht="12" customHeight="1" x14ac:dyDescent="0.2">
      <c r="B97" s="152" t="s">
        <v>146</v>
      </c>
      <c r="C97" s="152" t="s">
        <v>147</v>
      </c>
      <c r="D97" s="27">
        <v>-293516.82451000001</v>
      </c>
      <c r="E97" s="27">
        <v>448471.67950000003</v>
      </c>
      <c r="F97" s="27">
        <v>1360217.68117</v>
      </c>
      <c r="G97" s="27">
        <v>1098288.36142</v>
      </c>
      <c r="H97" s="27">
        <v>986223.47289000009</v>
      </c>
      <c r="I97" s="27">
        <v>1128797.86898</v>
      </c>
      <c r="J97" s="27">
        <v>1343530.0720799998</v>
      </c>
      <c r="K97" s="27">
        <v>71769.776180000001</v>
      </c>
      <c r="L97" s="27">
        <v>1022231.0165200001</v>
      </c>
      <c r="M97" s="27">
        <v>982149.37095000001</v>
      </c>
      <c r="N97" s="27">
        <v>709980.70507000003</v>
      </c>
      <c r="O97" s="164">
        <v>2564898.1590499999</v>
      </c>
      <c r="P97" s="27">
        <v>11423041.339299999</v>
      </c>
    </row>
    <row r="98" spans="2:17" ht="12" customHeight="1" x14ac:dyDescent="0.2">
      <c r="B98" s="152" t="s">
        <v>150</v>
      </c>
      <c r="C98" s="163" t="s">
        <v>151</v>
      </c>
      <c r="D98" s="65">
        <v>-16185.45442</v>
      </c>
      <c r="E98" s="65">
        <v>93025.02234000001</v>
      </c>
      <c r="F98" s="65">
        <v>406847.82344999997</v>
      </c>
      <c r="G98" s="65">
        <v>547348.45709000004</v>
      </c>
      <c r="H98" s="65">
        <v>122922.81806999999</v>
      </c>
      <c r="I98" s="65">
        <v>209804.86019000001</v>
      </c>
      <c r="J98" s="65">
        <v>312797.14705000003</v>
      </c>
      <c r="K98" s="65">
        <v>107587.23218000001</v>
      </c>
      <c r="L98" s="65">
        <v>190392.10298</v>
      </c>
      <c r="M98" s="65">
        <v>349376.97248000005</v>
      </c>
      <c r="N98" s="65">
        <v>62035.956659999996</v>
      </c>
      <c r="O98" s="165">
        <v>560931.41114999994</v>
      </c>
      <c r="P98" s="65">
        <v>2946884.3492200002</v>
      </c>
    </row>
    <row r="99" spans="2:17" ht="12" customHeight="1" x14ac:dyDescent="0.2">
      <c r="B99" s="152" t="s">
        <v>152</v>
      </c>
      <c r="C99" s="163" t="s">
        <v>153</v>
      </c>
      <c r="D99" s="65">
        <v>-51728.94</v>
      </c>
      <c r="E99" s="65">
        <v>551566.05294000008</v>
      </c>
      <c r="F99" s="65">
        <v>800585.23957000009</v>
      </c>
      <c r="G99" s="65">
        <v>986873.73600000003</v>
      </c>
      <c r="H99" s="65">
        <v>728701.59554000001</v>
      </c>
      <c r="I99" s="65">
        <v>846852.59337000002</v>
      </c>
      <c r="J99" s="65">
        <v>1016289.3118200001</v>
      </c>
      <c r="K99" s="65">
        <v>611239.13125999994</v>
      </c>
      <c r="L99" s="65">
        <v>978270.9567199999</v>
      </c>
      <c r="M99" s="65">
        <v>943865.22476000001</v>
      </c>
      <c r="N99" s="65">
        <v>647703.55309000006</v>
      </c>
      <c r="O99" s="165">
        <v>1818205.0658300002</v>
      </c>
      <c r="P99" s="65">
        <v>9878423.5208999999</v>
      </c>
    </row>
    <row r="100" spans="2:17" ht="12" customHeight="1" thickBot="1" x14ac:dyDescent="0.25">
      <c r="B100" s="166" t="s">
        <v>154</v>
      </c>
      <c r="C100" s="166" t="s">
        <v>155</v>
      </c>
      <c r="D100" s="167">
        <v>-397.88799999999998</v>
      </c>
      <c r="E100" s="167">
        <v>436801.72</v>
      </c>
      <c r="F100" s="167">
        <v>452001.68099999998</v>
      </c>
      <c r="G100" s="167">
        <v>585629.30200000003</v>
      </c>
      <c r="H100" s="167">
        <v>605827.96674000006</v>
      </c>
      <c r="I100" s="167">
        <v>640615.80099999998</v>
      </c>
      <c r="J100" s="167">
        <v>702700.24399999995</v>
      </c>
      <c r="K100" s="167">
        <v>692359.10800000001</v>
      </c>
      <c r="L100" s="167">
        <v>682798.84400000004</v>
      </c>
      <c r="M100" s="167">
        <v>677403.51599999995</v>
      </c>
      <c r="N100" s="167">
        <v>632361.29866999993</v>
      </c>
      <c r="O100" s="168">
        <v>1258091.0552100001</v>
      </c>
      <c r="P100" s="167">
        <v>7366192.6486200001</v>
      </c>
    </row>
    <row r="101" spans="2:17" ht="12" thickBot="1" x14ac:dyDescent="0.25">
      <c r="B101" s="170"/>
      <c r="C101" s="170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3"/>
      <c r="P101" s="172"/>
    </row>
    <row r="102" spans="2:17" s="5" customFormat="1" x14ac:dyDescent="0.2">
      <c r="B102" s="174" t="s">
        <v>59</v>
      </c>
      <c r="C102" s="174" t="s">
        <v>156</v>
      </c>
      <c r="D102" s="187">
        <v>884244.98342999991</v>
      </c>
      <c r="E102" s="187">
        <v>2343477.4319600002</v>
      </c>
      <c r="F102" s="187">
        <v>2263964.0553099997</v>
      </c>
      <c r="G102" s="187">
        <v>3790793.80956</v>
      </c>
      <c r="H102" s="187">
        <v>2889211.5212600003</v>
      </c>
      <c r="I102" s="187">
        <v>3013862.1673099999</v>
      </c>
      <c r="J102" s="187">
        <v>2682015.2583699999</v>
      </c>
      <c r="K102" s="187">
        <v>2255707.9590599998</v>
      </c>
      <c r="L102" s="187">
        <v>1559635.9664799999</v>
      </c>
      <c r="M102" s="187">
        <v>2104948.1960399998</v>
      </c>
      <c r="N102" s="187">
        <v>1010850.47453</v>
      </c>
      <c r="O102" s="188">
        <v>3956196.7718900004</v>
      </c>
      <c r="P102" s="187">
        <v>28754908.595200002</v>
      </c>
      <c r="Q102" s="1"/>
    </row>
    <row r="103" spans="2:17" ht="12" customHeight="1" x14ac:dyDescent="0.2">
      <c r="B103" s="152" t="s">
        <v>157</v>
      </c>
      <c r="C103" s="152" t="s">
        <v>350</v>
      </c>
      <c r="D103" s="27">
        <v>831432.08953</v>
      </c>
      <c r="E103" s="27">
        <v>816188.60950000002</v>
      </c>
      <c r="F103" s="27">
        <v>934365.42155999993</v>
      </c>
      <c r="G103" s="27">
        <v>889480.29583000008</v>
      </c>
      <c r="H103" s="27">
        <v>907862.64763999998</v>
      </c>
      <c r="I103" s="27">
        <v>871907.92476999993</v>
      </c>
      <c r="J103" s="27">
        <v>864176.45412000001</v>
      </c>
      <c r="K103" s="27">
        <v>845666.01138000004</v>
      </c>
      <c r="L103" s="27">
        <v>947263.70995000005</v>
      </c>
      <c r="M103" s="27">
        <v>857510.29575000005</v>
      </c>
      <c r="N103" s="27">
        <v>864310.28636000003</v>
      </c>
      <c r="O103" s="164">
        <v>839040.79645000002</v>
      </c>
      <c r="P103" s="27">
        <v>10469204.54284</v>
      </c>
    </row>
    <row r="104" spans="2:17" ht="12" customHeight="1" x14ac:dyDescent="0.2">
      <c r="B104" s="152" t="s">
        <v>159</v>
      </c>
      <c r="C104" s="163" t="s">
        <v>351</v>
      </c>
      <c r="D104" s="65">
        <v>16910.9748</v>
      </c>
      <c r="E104" s="65">
        <v>-937.50174000000004</v>
      </c>
      <c r="F104" s="65">
        <v>-2476.3679500000003</v>
      </c>
      <c r="G104" s="65">
        <v>-2842.24188</v>
      </c>
      <c r="H104" s="65">
        <v>-8123.4280999999992</v>
      </c>
      <c r="I104" s="65">
        <v>-2405.4733900000001</v>
      </c>
      <c r="J104" s="65">
        <v>-1076.9144899999999</v>
      </c>
      <c r="K104" s="65">
        <v>-1186.2616</v>
      </c>
      <c r="L104" s="65">
        <v>28803.980769999998</v>
      </c>
      <c r="M104" s="65">
        <v>-19007.842929999999</v>
      </c>
      <c r="N104" s="65">
        <v>-50290.449220000002</v>
      </c>
      <c r="O104" s="165">
        <v>35198.315090000004</v>
      </c>
      <c r="P104" s="65">
        <v>-7433.2106399999975</v>
      </c>
    </row>
    <row r="105" spans="2:17" ht="12" customHeight="1" x14ac:dyDescent="0.2">
      <c r="B105" s="152" t="s">
        <v>161</v>
      </c>
      <c r="C105" s="152" t="s">
        <v>162</v>
      </c>
      <c r="D105" s="27">
        <v>-10947.742</v>
      </c>
      <c r="E105" s="27">
        <v>1184446.8559999999</v>
      </c>
      <c r="F105" s="27">
        <v>1182855.845</v>
      </c>
      <c r="G105" s="27">
        <v>2728584.6120000002</v>
      </c>
      <c r="H105" s="27">
        <v>1849032.4963</v>
      </c>
      <c r="I105" s="27">
        <v>1993195.0589999999</v>
      </c>
      <c r="J105" s="27">
        <v>1668421.1724100001</v>
      </c>
      <c r="K105" s="27">
        <v>1249115.5015799999</v>
      </c>
      <c r="L105" s="27">
        <v>434907.75699999998</v>
      </c>
      <c r="M105" s="27">
        <v>1140007.5754800001</v>
      </c>
      <c r="N105" s="27">
        <v>60417.915590000004</v>
      </c>
      <c r="O105" s="164">
        <v>2884882.6889999998</v>
      </c>
      <c r="P105" s="27">
        <v>16364919.737359997</v>
      </c>
    </row>
    <row r="106" spans="2:17" ht="12" customHeight="1" x14ac:dyDescent="0.2">
      <c r="B106" s="152" t="s">
        <v>163</v>
      </c>
      <c r="C106" s="163" t="s">
        <v>164</v>
      </c>
      <c r="D106" s="65">
        <v>612.40395000000001</v>
      </c>
      <c r="E106" s="65">
        <v>-182.916</v>
      </c>
      <c r="F106" s="65">
        <v>0</v>
      </c>
      <c r="G106" s="65">
        <v>-417.75065999999998</v>
      </c>
      <c r="H106" s="65">
        <v>-10845.51801</v>
      </c>
      <c r="I106" s="65">
        <v>-7.9331300000000002</v>
      </c>
      <c r="J106" s="65">
        <v>-558.71901000000003</v>
      </c>
      <c r="K106" s="65">
        <v>-374.529</v>
      </c>
      <c r="L106" s="65">
        <v>-12927.189980000001</v>
      </c>
      <c r="M106" s="65">
        <v>-113.506</v>
      </c>
      <c r="N106" s="65">
        <v>-16073.80824</v>
      </c>
      <c r="O106" s="165">
        <v>-20358.234680000001</v>
      </c>
      <c r="P106" s="65">
        <v>-61247.70076</v>
      </c>
    </row>
    <row r="107" spans="2:17" ht="12" customHeight="1" x14ac:dyDescent="0.2">
      <c r="B107" s="152" t="s">
        <v>165</v>
      </c>
      <c r="C107" s="163" t="s">
        <v>166</v>
      </c>
      <c r="D107" s="65">
        <v>0</v>
      </c>
      <c r="E107" s="65">
        <v>297357.35499999998</v>
      </c>
      <c r="F107" s="65">
        <v>101266.06600000001</v>
      </c>
      <c r="G107" s="65">
        <v>124572.166</v>
      </c>
      <c r="H107" s="65">
        <v>109446.361</v>
      </c>
      <c r="I107" s="65">
        <v>104224.996</v>
      </c>
      <c r="J107" s="65">
        <v>103088.269</v>
      </c>
      <c r="K107" s="65">
        <v>116968.511</v>
      </c>
      <c r="L107" s="65">
        <v>97333.021999999997</v>
      </c>
      <c r="M107" s="65">
        <v>86822.077000000005</v>
      </c>
      <c r="N107" s="65">
        <v>104465.09600000001</v>
      </c>
      <c r="O107" s="165">
        <v>174383.193</v>
      </c>
      <c r="P107" s="65">
        <v>1419927.1119999997</v>
      </c>
    </row>
    <row r="108" spans="2:17" ht="12" customHeight="1" thickBot="1" x14ac:dyDescent="0.25">
      <c r="B108" s="166" t="s">
        <v>167</v>
      </c>
      <c r="C108" s="166" t="s">
        <v>168</v>
      </c>
      <c r="D108" s="167">
        <v>46237.257149999998</v>
      </c>
      <c r="E108" s="167">
        <v>46605.029200000004</v>
      </c>
      <c r="F108" s="167">
        <v>47953.090700000001</v>
      </c>
      <c r="G108" s="167">
        <v>51416.728270000007</v>
      </c>
      <c r="H108" s="167">
        <v>41838.96243</v>
      </c>
      <c r="I108" s="167">
        <v>46947.594060000003</v>
      </c>
      <c r="J108" s="167">
        <v>47964.996340000005</v>
      </c>
      <c r="K108" s="167">
        <v>45518.725700000003</v>
      </c>
      <c r="L108" s="167">
        <v>64254.686740000005</v>
      </c>
      <c r="M108" s="167">
        <v>39729.596740000001</v>
      </c>
      <c r="N108" s="167">
        <v>48021.43404</v>
      </c>
      <c r="O108" s="168">
        <v>43050.013029999995</v>
      </c>
      <c r="P108" s="167">
        <v>569538.1144000002</v>
      </c>
    </row>
    <row r="109" spans="2:17" ht="12" thickBot="1" x14ac:dyDescent="0.25">
      <c r="B109" s="170"/>
      <c r="C109" s="170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3"/>
      <c r="P109" s="172"/>
    </row>
    <row r="110" spans="2:17" s="5" customFormat="1" x14ac:dyDescent="0.2">
      <c r="B110" s="174" t="s">
        <v>171</v>
      </c>
      <c r="C110" s="174" t="s">
        <v>172</v>
      </c>
      <c r="D110" s="187">
        <v>-10713.463689999999</v>
      </c>
      <c r="E110" s="187">
        <v>431720.08423000004</v>
      </c>
      <c r="F110" s="187">
        <v>471085.81172000006</v>
      </c>
      <c r="G110" s="187">
        <v>1036059.62488</v>
      </c>
      <c r="H110" s="187">
        <v>437615.89312999998</v>
      </c>
      <c r="I110" s="187">
        <v>445044.21580000001</v>
      </c>
      <c r="J110" s="187">
        <v>1087241.76058</v>
      </c>
      <c r="K110" s="187">
        <v>360767.57319000002</v>
      </c>
      <c r="L110" s="187">
        <v>539256.46819000004</v>
      </c>
      <c r="M110" s="187">
        <v>892581.29814999993</v>
      </c>
      <c r="N110" s="187">
        <v>367421.22402999998</v>
      </c>
      <c r="O110" s="188">
        <v>1430107.44221</v>
      </c>
      <c r="P110" s="187">
        <v>7488187.9324200004</v>
      </c>
      <c r="Q110" s="1"/>
    </row>
    <row r="111" spans="2:17" ht="12" customHeight="1" x14ac:dyDescent="0.2">
      <c r="B111" s="152" t="s">
        <v>173</v>
      </c>
      <c r="C111" s="152" t="s">
        <v>174</v>
      </c>
      <c r="D111" s="27">
        <v>-1258.95498</v>
      </c>
      <c r="E111" s="27">
        <v>249922.43925999998</v>
      </c>
      <c r="F111" s="27">
        <v>306000.51847000007</v>
      </c>
      <c r="G111" s="27">
        <v>362631.14822000003</v>
      </c>
      <c r="H111" s="27">
        <v>257461.94051000001</v>
      </c>
      <c r="I111" s="27">
        <v>266922.56646</v>
      </c>
      <c r="J111" s="27">
        <v>314393.40992000001</v>
      </c>
      <c r="K111" s="27">
        <v>247666.85658000002</v>
      </c>
      <c r="L111" s="27">
        <v>285975.16715999995</v>
      </c>
      <c r="M111" s="27">
        <v>314653.94535000005</v>
      </c>
      <c r="N111" s="27">
        <v>233846.13285999998</v>
      </c>
      <c r="O111" s="164">
        <v>606067.08797999995</v>
      </c>
      <c r="P111" s="27">
        <v>3444282.2577899997</v>
      </c>
    </row>
    <row r="112" spans="2:17" ht="12" customHeight="1" x14ac:dyDescent="0.2">
      <c r="B112" s="152" t="s">
        <v>175</v>
      </c>
      <c r="C112" s="152" t="s">
        <v>176</v>
      </c>
      <c r="D112" s="27">
        <v>-138.62625</v>
      </c>
      <c r="E112" s="27">
        <v>14502.080890000001</v>
      </c>
      <c r="F112" s="27">
        <v>15173.159460000001</v>
      </c>
      <c r="G112" s="27">
        <v>16482.801719999999</v>
      </c>
      <c r="H112" s="27">
        <v>13232.248599999999</v>
      </c>
      <c r="I112" s="27">
        <v>13618.91642</v>
      </c>
      <c r="J112" s="27">
        <v>12643.21768</v>
      </c>
      <c r="K112" s="27">
        <v>11105.768109999999</v>
      </c>
      <c r="L112" s="27">
        <v>12087.551890000001</v>
      </c>
      <c r="M112" s="27">
        <v>12582.285890000001</v>
      </c>
      <c r="N112" s="27">
        <v>12627.949619999999</v>
      </c>
      <c r="O112" s="164">
        <v>30593.692979999996</v>
      </c>
      <c r="P112" s="27">
        <v>164511.04700999998</v>
      </c>
    </row>
    <row r="113" spans="2:17" ht="12" customHeight="1" x14ac:dyDescent="0.2">
      <c r="B113" s="152" t="s">
        <v>177</v>
      </c>
      <c r="C113" s="152" t="s">
        <v>178</v>
      </c>
      <c r="D113" s="27">
        <v>-17.293509999999998</v>
      </c>
      <c r="E113" s="27">
        <v>3817.4515899999997</v>
      </c>
      <c r="F113" s="27">
        <v>4126.9101200000005</v>
      </c>
      <c r="G113" s="27">
        <v>3567.4024300000001</v>
      </c>
      <c r="H113" s="27">
        <v>3165.8899000000001</v>
      </c>
      <c r="I113" s="27">
        <v>3307.8703599999999</v>
      </c>
      <c r="J113" s="27">
        <v>1690.1326100000001</v>
      </c>
      <c r="K113" s="27">
        <v>1660.58176</v>
      </c>
      <c r="L113" s="27">
        <v>1839.3277999999998</v>
      </c>
      <c r="M113" s="27">
        <v>2396.6925299999998</v>
      </c>
      <c r="N113" s="27">
        <v>3257.1936500000002</v>
      </c>
      <c r="O113" s="164">
        <v>8878.5829200000007</v>
      </c>
      <c r="P113" s="27">
        <v>37690.742160000002</v>
      </c>
    </row>
    <row r="114" spans="2:17" ht="12" customHeight="1" x14ac:dyDescent="0.2">
      <c r="B114" s="152" t="s">
        <v>179</v>
      </c>
      <c r="C114" s="152" t="s">
        <v>352</v>
      </c>
      <c r="D114" s="27">
        <v>181.76154</v>
      </c>
      <c r="E114" s="27">
        <v>52817.293480000008</v>
      </c>
      <c r="F114" s="27">
        <v>48608.577389999999</v>
      </c>
      <c r="G114" s="27">
        <v>62552.673640000001</v>
      </c>
      <c r="H114" s="27">
        <v>60729.62212</v>
      </c>
      <c r="I114" s="27">
        <v>64010.508320000001</v>
      </c>
      <c r="J114" s="27">
        <v>73798.918480000008</v>
      </c>
      <c r="K114" s="27">
        <v>74164.00254999999</v>
      </c>
      <c r="L114" s="27">
        <v>64803.048729999995</v>
      </c>
      <c r="M114" s="27">
        <v>68922.609510000009</v>
      </c>
      <c r="N114" s="27">
        <v>67518.380069999999</v>
      </c>
      <c r="O114" s="164">
        <v>137626.91041999997</v>
      </c>
      <c r="P114" s="27">
        <v>775734.30624999991</v>
      </c>
    </row>
    <row r="115" spans="2:17" ht="12" customHeight="1" x14ac:dyDescent="0.2">
      <c r="B115" s="152" t="s">
        <v>181</v>
      </c>
      <c r="C115" s="152" t="s">
        <v>182</v>
      </c>
      <c r="D115" s="27">
        <v>2537.4</v>
      </c>
      <c r="E115" s="27">
        <v>1860.0530000000001</v>
      </c>
      <c r="F115" s="27">
        <v>1968.829</v>
      </c>
      <c r="G115" s="27">
        <v>3356.3449999999998</v>
      </c>
      <c r="H115" s="27">
        <v>3659.26</v>
      </c>
      <c r="I115" s="27">
        <v>3592.9949999999999</v>
      </c>
      <c r="J115" s="27">
        <v>10981.888999999999</v>
      </c>
      <c r="K115" s="27">
        <v>7595.9269999999997</v>
      </c>
      <c r="L115" s="27">
        <v>4838.2550000000001</v>
      </c>
      <c r="M115" s="27">
        <v>4151.4250000000002</v>
      </c>
      <c r="N115" s="27">
        <v>3665.29</v>
      </c>
      <c r="O115" s="164">
        <v>6688.0010000000002</v>
      </c>
      <c r="P115" s="27">
        <v>54895.669000000009</v>
      </c>
    </row>
    <row r="116" spans="2:17" ht="12" customHeight="1" x14ac:dyDescent="0.2">
      <c r="B116" s="152" t="s">
        <v>183</v>
      </c>
      <c r="C116" s="152" t="s">
        <v>184</v>
      </c>
      <c r="D116" s="27">
        <v>0</v>
      </c>
      <c r="E116" s="27">
        <v>17.451000000000001</v>
      </c>
      <c r="F116" s="27">
        <v>55.633000000000003</v>
      </c>
      <c r="G116" s="27">
        <v>12.875999999999999</v>
      </c>
      <c r="H116" s="27">
        <v>-47.146999999999998</v>
      </c>
      <c r="I116" s="27">
        <v>17.829999999999998</v>
      </c>
      <c r="J116" s="27">
        <v>63.027999999999999</v>
      </c>
      <c r="K116" s="27">
        <v>13.372999999999999</v>
      </c>
      <c r="L116" s="27">
        <v>4.03</v>
      </c>
      <c r="M116" s="27">
        <v>63.808999999999997</v>
      </c>
      <c r="N116" s="27">
        <v>-107.66500000000001</v>
      </c>
      <c r="O116" s="164">
        <v>27.126000000000001</v>
      </c>
      <c r="P116" s="27">
        <v>120.34400000000001</v>
      </c>
    </row>
    <row r="117" spans="2:17" ht="12" customHeight="1" x14ac:dyDescent="0.2">
      <c r="B117" s="152" t="s">
        <v>185</v>
      </c>
      <c r="C117" s="152" t="s">
        <v>186</v>
      </c>
      <c r="D117" s="27">
        <v>400.50200000000001</v>
      </c>
      <c r="E117" s="27">
        <v>66907.623999999996</v>
      </c>
      <c r="F117" s="27">
        <v>13293.341</v>
      </c>
      <c r="G117" s="27">
        <v>154528.533</v>
      </c>
      <c r="H117" s="27">
        <v>55054.662100000001</v>
      </c>
      <c r="I117" s="27">
        <v>50992.54</v>
      </c>
      <c r="J117" s="27">
        <v>41917.349000000002</v>
      </c>
      <c r="K117" s="27">
        <v>35737.152999999998</v>
      </c>
      <c r="L117" s="27">
        <v>80676.645999999993</v>
      </c>
      <c r="M117" s="27">
        <v>86950.482000000004</v>
      </c>
      <c r="N117" s="27">
        <v>29390.303690000001</v>
      </c>
      <c r="O117" s="164">
        <v>-1934.64068</v>
      </c>
      <c r="P117" s="27">
        <v>613914.49511000002</v>
      </c>
    </row>
    <row r="118" spans="2:17" ht="12" customHeight="1" x14ac:dyDescent="0.2">
      <c r="B118" s="152" t="s">
        <v>187</v>
      </c>
      <c r="C118" s="152" t="s">
        <v>188</v>
      </c>
      <c r="D118" s="27">
        <v>0</v>
      </c>
      <c r="E118" s="27">
        <v>-245.34899999999999</v>
      </c>
      <c r="F118" s="27">
        <v>258.98399999999998</v>
      </c>
      <c r="G118" s="27">
        <v>42676.633999999998</v>
      </c>
      <c r="H118" s="27">
        <v>-1.0000000000000001E-5</v>
      </c>
      <c r="I118" s="27">
        <v>0</v>
      </c>
      <c r="J118" s="27">
        <v>54275.815999999999</v>
      </c>
      <c r="K118" s="27">
        <v>0</v>
      </c>
      <c r="L118" s="27">
        <v>0</v>
      </c>
      <c r="M118" s="27">
        <v>66898.600999999995</v>
      </c>
      <c r="N118" s="27">
        <v>-0.69713999999999998</v>
      </c>
      <c r="O118" s="164">
        <v>28745.216</v>
      </c>
      <c r="P118" s="27">
        <v>192609.20484999998</v>
      </c>
    </row>
    <row r="119" spans="2:17" ht="12" customHeight="1" x14ac:dyDescent="0.2">
      <c r="B119" s="152" t="s">
        <v>189</v>
      </c>
      <c r="C119" s="196" t="s">
        <v>190</v>
      </c>
      <c r="D119" s="4">
        <v>-166.24600000000001</v>
      </c>
      <c r="E119" s="27">
        <v>3450.625</v>
      </c>
      <c r="F119" s="27">
        <v>-281.60199999999998</v>
      </c>
      <c r="G119" s="27">
        <v>47939.177000000003</v>
      </c>
      <c r="H119" s="27">
        <v>328.18376000000001</v>
      </c>
      <c r="I119" s="27">
        <v>-129.25399999999999</v>
      </c>
      <c r="J119" s="27">
        <v>51640.891000000003</v>
      </c>
      <c r="K119" s="27">
        <v>871.72900000000004</v>
      </c>
      <c r="L119" s="27">
        <v>-80.888860000000008</v>
      </c>
      <c r="M119" s="27">
        <v>47527.731</v>
      </c>
      <c r="N119" s="27">
        <v>-159.83870000000002</v>
      </c>
      <c r="O119" s="164">
        <v>48876.32202</v>
      </c>
      <c r="P119" s="27">
        <v>199816.82922000001</v>
      </c>
    </row>
    <row r="120" spans="2:17" ht="12" customHeight="1" x14ac:dyDescent="0.2">
      <c r="B120" s="152" t="s">
        <v>353</v>
      </c>
      <c r="C120" s="152" t="s">
        <v>192</v>
      </c>
      <c r="D120" s="27">
        <v>375.39759999999995</v>
      </c>
      <c r="E120" s="27">
        <v>0</v>
      </c>
      <c r="F120" s="27">
        <v>0</v>
      </c>
      <c r="G120" s="27">
        <v>56064.067999999999</v>
      </c>
      <c r="H120" s="27">
        <v>-199.511</v>
      </c>
      <c r="I120" s="27">
        <v>140.95500000000001</v>
      </c>
      <c r="J120" s="27">
        <v>40743.595999999998</v>
      </c>
      <c r="K120" s="27">
        <v>-78.864999999999995</v>
      </c>
      <c r="L120" s="27">
        <v>-158.834</v>
      </c>
      <c r="M120" s="27">
        <v>46870.031999999999</v>
      </c>
      <c r="N120" s="27">
        <v>3494.317</v>
      </c>
      <c r="O120" s="164">
        <v>124152.66870000001</v>
      </c>
      <c r="P120" s="27">
        <v>271403.82429999998</v>
      </c>
    </row>
    <row r="121" spans="2:17" ht="12" customHeight="1" x14ac:dyDescent="0.2">
      <c r="B121" s="152" t="s">
        <v>193</v>
      </c>
      <c r="C121" s="152" t="s">
        <v>194</v>
      </c>
      <c r="D121" s="27">
        <v>-12606.704089999999</v>
      </c>
      <c r="E121" s="27">
        <v>35121.990010000001</v>
      </c>
      <c r="F121" s="27">
        <v>78378.288220000002</v>
      </c>
      <c r="G121" s="27">
        <v>280593.10486999998</v>
      </c>
      <c r="H121" s="27">
        <v>41651.322270000004</v>
      </c>
      <c r="I121" s="27">
        <v>38893.90724</v>
      </c>
      <c r="J121" s="27">
        <v>482526.27188999997</v>
      </c>
      <c r="K121" s="27">
        <v>-19724.83481</v>
      </c>
      <c r="L121" s="27">
        <v>86864.757530000003</v>
      </c>
      <c r="M121" s="27">
        <v>238782.05572999996</v>
      </c>
      <c r="N121" s="27">
        <v>12014.881500000001</v>
      </c>
      <c r="O121" s="164">
        <v>434979.8677</v>
      </c>
      <c r="P121" s="27">
        <v>1697474.9080599998</v>
      </c>
    </row>
    <row r="122" spans="2:17" ht="12" customHeight="1" x14ac:dyDescent="0.2">
      <c r="B122" s="152" t="s">
        <v>195</v>
      </c>
      <c r="C122" s="152" t="s">
        <v>196</v>
      </c>
      <c r="D122" s="27">
        <v>0</v>
      </c>
      <c r="E122" s="27">
        <v>42.015000000000001</v>
      </c>
      <c r="F122" s="27">
        <v>32.397060000000003</v>
      </c>
      <c r="G122" s="27">
        <v>40.457000000000001</v>
      </c>
      <c r="H122" s="27">
        <v>37.087769999999999</v>
      </c>
      <c r="I122" s="27">
        <v>47.707999999999998</v>
      </c>
      <c r="J122" s="27">
        <v>45.481000000000002</v>
      </c>
      <c r="K122" s="27">
        <v>69.781000000000006</v>
      </c>
      <c r="L122" s="27">
        <v>-29.312540000000002</v>
      </c>
      <c r="M122" s="27">
        <v>32.511000000000003</v>
      </c>
      <c r="N122" s="27">
        <v>70.718949999999992</v>
      </c>
      <c r="O122" s="164">
        <v>159.16057000000001</v>
      </c>
      <c r="P122" s="27">
        <v>548.00481000000002</v>
      </c>
    </row>
    <row r="123" spans="2:17" ht="12" customHeight="1" x14ac:dyDescent="0.2">
      <c r="B123" s="152" t="s">
        <v>197</v>
      </c>
      <c r="C123" s="152" t="s">
        <v>198</v>
      </c>
      <c r="D123" s="27">
        <v>0</v>
      </c>
      <c r="E123" s="27">
        <v>620.43200000000002</v>
      </c>
      <c r="F123" s="27">
        <v>1175.8869999999999</v>
      </c>
      <c r="G123" s="27">
        <v>1507.1130000000001</v>
      </c>
      <c r="H123" s="27">
        <v>1351.28475</v>
      </c>
      <c r="I123" s="27">
        <v>1859.123</v>
      </c>
      <c r="J123" s="27">
        <v>1606.8</v>
      </c>
      <c r="K123" s="27">
        <v>1304.1600000000001</v>
      </c>
      <c r="L123" s="27">
        <v>1414.09665</v>
      </c>
      <c r="M123" s="27">
        <v>1429.4670000000001</v>
      </c>
      <c r="N123" s="27">
        <v>1513.4379800000002</v>
      </c>
      <c r="O123" s="164">
        <v>3242.6158100000002</v>
      </c>
      <c r="P123" s="27">
        <v>17024.41719</v>
      </c>
    </row>
    <row r="124" spans="2:17" ht="12" customHeight="1" x14ac:dyDescent="0.2">
      <c r="B124" s="152" t="s">
        <v>199</v>
      </c>
      <c r="C124" s="152" t="s">
        <v>200</v>
      </c>
      <c r="D124" s="27">
        <v>-20.7</v>
      </c>
      <c r="E124" s="27">
        <v>2885.9780000000001</v>
      </c>
      <c r="F124" s="27">
        <v>2294.8890000000001</v>
      </c>
      <c r="G124" s="27">
        <v>4107.2910000000002</v>
      </c>
      <c r="H124" s="27">
        <v>1191.04936</v>
      </c>
      <c r="I124" s="27">
        <v>1768.55</v>
      </c>
      <c r="J124" s="27">
        <v>914.96</v>
      </c>
      <c r="K124" s="27">
        <v>381.94099999999997</v>
      </c>
      <c r="L124" s="27">
        <v>1000.77483</v>
      </c>
      <c r="M124" s="27">
        <v>1319.6511399999999</v>
      </c>
      <c r="N124" s="27">
        <v>290.81955000000005</v>
      </c>
      <c r="O124" s="164">
        <v>2004.8307900000002</v>
      </c>
      <c r="P124" s="27">
        <v>18140.034670000001</v>
      </c>
    </row>
    <row r="125" spans="2:17" ht="12" customHeight="1" thickBot="1" x14ac:dyDescent="0.25">
      <c r="B125" s="29" t="s">
        <v>309</v>
      </c>
      <c r="C125" s="166" t="s">
        <v>310</v>
      </c>
      <c r="D125" s="167">
        <v>0</v>
      </c>
      <c r="E125" s="167">
        <v>0</v>
      </c>
      <c r="F125" s="167">
        <v>0</v>
      </c>
      <c r="G125" s="167">
        <v>0</v>
      </c>
      <c r="H125" s="167">
        <v>0</v>
      </c>
      <c r="I125" s="167">
        <v>0</v>
      </c>
      <c r="J125" s="167">
        <v>0</v>
      </c>
      <c r="K125" s="167">
        <v>0</v>
      </c>
      <c r="L125" s="167">
        <v>21.847999999999999</v>
      </c>
      <c r="M125" s="167">
        <v>0</v>
      </c>
      <c r="N125" s="167">
        <v>0</v>
      </c>
      <c r="O125" s="168">
        <v>0</v>
      </c>
      <c r="P125" s="167">
        <v>21.847999999999999</v>
      </c>
    </row>
    <row r="126" spans="2:17" ht="12" thickBot="1" x14ac:dyDescent="0.25">
      <c r="B126" s="166"/>
      <c r="C126" s="166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8"/>
      <c r="P126" s="167"/>
    </row>
    <row r="127" spans="2:17" s="5" customFormat="1" x14ac:dyDescent="0.2">
      <c r="B127" s="180" t="s">
        <v>205</v>
      </c>
      <c r="C127" s="180" t="s">
        <v>206</v>
      </c>
      <c r="D127" s="189">
        <v>16055.31193</v>
      </c>
      <c r="E127" s="189">
        <v>152139.85788999998</v>
      </c>
      <c r="F127" s="189">
        <v>190627.57800000001</v>
      </c>
      <c r="G127" s="189">
        <v>185947.86966</v>
      </c>
      <c r="H127" s="189">
        <v>153655.76869</v>
      </c>
      <c r="I127" s="189">
        <v>167399.15446000002</v>
      </c>
      <c r="J127" s="189">
        <v>189455.94899999999</v>
      </c>
      <c r="K127" s="189">
        <v>232985.65900000001</v>
      </c>
      <c r="L127" s="189">
        <v>271280.55101</v>
      </c>
      <c r="M127" s="189">
        <v>191599.53749000002</v>
      </c>
      <c r="N127" s="189">
        <v>179002.43466999999</v>
      </c>
      <c r="O127" s="190">
        <v>382033.03860999999</v>
      </c>
      <c r="P127" s="189">
        <v>2312182.7104100003</v>
      </c>
      <c r="Q127" s="1"/>
    </row>
    <row r="128" spans="2:17" ht="12" customHeight="1" x14ac:dyDescent="0.2">
      <c r="B128" s="152" t="s">
        <v>297</v>
      </c>
      <c r="C128" s="152" t="s">
        <v>298</v>
      </c>
      <c r="D128" s="27">
        <v>0</v>
      </c>
      <c r="E128" s="27">
        <v>0</v>
      </c>
      <c r="F128" s="27">
        <v>0</v>
      </c>
      <c r="G128" s="27">
        <v>0</v>
      </c>
      <c r="H128" s="27">
        <v>-4.4639999999999999E-2</v>
      </c>
      <c r="I128" s="27">
        <v>0</v>
      </c>
      <c r="J128" s="27">
        <v>0</v>
      </c>
      <c r="K128" s="27">
        <v>0</v>
      </c>
      <c r="L128" s="27">
        <v>-7.5778299999999996</v>
      </c>
      <c r="M128" s="27">
        <v>0</v>
      </c>
      <c r="N128" s="27">
        <v>-1937.8430900000001</v>
      </c>
      <c r="O128" s="164">
        <v>1945.4209099999998</v>
      </c>
      <c r="P128" s="27">
        <v>-4.4650000000274304E-2</v>
      </c>
    </row>
    <row r="129" spans="2:17" ht="12" customHeight="1" x14ac:dyDescent="0.2">
      <c r="B129" s="152" t="s">
        <v>207</v>
      </c>
      <c r="C129" s="152" t="s">
        <v>208</v>
      </c>
      <c r="D129" s="27">
        <v>11406.007380000001</v>
      </c>
      <c r="E129" s="27">
        <v>21553.368890000002</v>
      </c>
      <c r="F129" s="27">
        <v>45794.843999999997</v>
      </c>
      <c r="G129" s="27">
        <v>73283.561000000002</v>
      </c>
      <c r="H129" s="27">
        <v>10133.90892</v>
      </c>
      <c r="I129" s="27">
        <v>14304.987999999999</v>
      </c>
      <c r="J129" s="27">
        <v>15551.007</v>
      </c>
      <c r="K129" s="27">
        <v>37195.440000000002</v>
      </c>
      <c r="L129" s="27">
        <v>42474.319149999996</v>
      </c>
      <c r="M129" s="27">
        <v>15536.76749</v>
      </c>
      <c r="N129" s="27">
        <v>8316.2160800000001</v>
      </c>
      <c r="O129" s="164">
        <v>20533.377700000001</v>
      </c>
      <c r="P129" s="27">
        <v>316083.80560999998</v>
      </c>
    </row>
    <row r="130" spans="2:17" ht="12" customHeight="1" x14ac:dyDescent="0.2">
      <c r="B130" s="152" t="s">
        <v>209</v>
      </c>
      <c r="C130" s="152" t="s">
        <v>210</v>
      </c>
      <c r="D130" s="27">
        <v>0</v>
      </c>
      <c r="E130" s="27">
        <v>0</v>
      </c>
      <c r="F130" s="27">
        <v>0</v>
      </c>
      <c r="G130" s="27">
        <v>0</v>
      </c>
      <c r="H130" s="27">
        <v>-2435.9850000000001</v>
      </c>
      <c r="I130" s="27">
        <v>5062.375</v>
      </c>
      <c r="J130" s="27">
        <v>13797.335999999999</v>
      </c>
      <c r="K130" s="27">
        <v>17427.298999999999</v>
      </c>
      <c r="L130" s="27">
        <v>18877.297999999999</v>
      </c>
      <c r="M130" s="27">
        <v>19236.683000000001</v>
      </c>
      <c r="N130" s="27">
        <v>21049.097000000002</v>
      </c>
      <c r="O130" s="164">
        <v>24337.838</v>
      </c>
      <c r="P130" s="27">
        <v>117351.94100000001</v>
      </c>
    </row>
    <row r="131" spans="2:17" ht="12" customHeight="1" x14ac:dyDescent="0.2">
      <c r="B131" s="152" t="s">
        <v>211</v>
      </c>
      <c r="C131" s="152" t="s">
        <v>212</v>
      </c>
      <c r="D131" s="27">
        <v>925.84199999999998</v>
      </c>
      <c r="E131" s="27">
        <v>1212.711</v>
      </c>
      <c r="F131" s="27">
        <v>931.721</v>
      </c>
      <c r="G131" s="27">
        <v>-1720.2013400000001</v>
      </c>
      <c r="H131" s="27">
        <v>-391.65458000000001</v>
      </c>
      <c r="I131" s="27">
        <v>21593.722460000001</v>
      </c>
      <c r="J131" s="27">
        <v>42356.436000000002</v>
      </c>
      <c r="K131" s="27">
        <v>46098.305</v>
      </c>
      <c r="L131" s="27">
        <v>50881.557780000003</v>
      </c>
      <c r="M131" s="27">
        <v>45677.633999999998</v>
      </c>
      <c r="N131" s="27">
        <v>48701.951789999999</v>
      </c>
      <c r="O131" s="164">
        <v>72216.269130000001</v>
      </c>
      <c r="P131" s="27">
        <v>328484.29423999996</v>
      </c>
    </row>
    <row r="132" spans="2:17" ht="12" customHeight="1" x14ac:dyDescent="0.2">
      <c r="B132" s="152" t="s">
        <v>213</v>
      </c>
      <c r="C132" s="152" t="s">
        <v>214</v>
      </c>
      <c r="D132" s="27">
        <v>3726.4180000000001</v>
      </c>
      <c r="E132" s="27">
        <v>57713.468999999997</v>
      </c>
      <c r="F132" s="27">
        <v>61798.11</v>
      </c>
      <c r="G132" s="27">
        <v>45141.019</v>
      </c>
      <c r="H132" s="27">
        <v>74502.100999999995</v>
      </c>
      <c r="I132" s="27">
        <v>56149.239000000001</v>
      </c>
      <c r="J132" s="27">
        <v>58703.296999999999</v>
      </c>
      <c r="K132" s="27">
        <v>66598.099000000002</v>
      </c>
      <c r="L132" s="27">
        <v>49577.087</v>
      </c>
      <c r="M132" s="27">
        <v>54189.936000000002</v>
      </c>
      <c r="N132" s="27">
        <v>36684.334000000003</v>
      </c>
      <c r="O132" s="164">
        <v>129319.31299999999</v>
      </c>
      <c r="P132" s="27">
        <v>694102.42200000002</v>
      </c>
    </row>
    <row r="133" spans="2:17" ht="12" customHeight="1" x14ac:dyDescent="0.2">
      <c r="B133" s="152" t="s">
        <v>215</v>
      </c>
      <c r="C133" s="152" t="s">
        <v>216</v>
      </c>
      <c r="D133" s="27">
        <v>-2.9554499999999999</v>
      </c>
      <c r="E133" s="27">
        <v>71660.308999999994</v>
      </c>
      <c r="F133" s="27">
        <v>59854.614000000001</v>
      </c>
      <c r="G133" s="27">
        <v>69243.490999999995</v>
      </c>
      <c r="H133" s="27">
        <v>71847.442989999996</v>
      </c>
      <c r="I133" s="27">
        <v>70288.83</v>
      </c>
      <c r="J133" s="27">
        <v>59047.873</v>
      </c>
      <c r="K133" s="27">
        <v>65666.516000000003</v>
      </c>
      <c r="L133" s="27">
        <v>87215.54690999999</v>
      </c>
      <c r="M133" s="27">
        <v>56958.517</v>
      </c>
      <c r="N133" s="27">
        <v>66188.678889999996</v>
      </c>
      <c r="O133" s="164">
        <v>133680.81987000001</v>
      </c>
      <c r="P133" s="27">
        <v>811649.68321000005</v>
      </c>
    </row>
    <row r="134" spans="2:17" ht="12" customHeight="1" thickBot="1" x14ac:dyDescent="0.25">
      <c r="B134" s="166" t="s">
        <v>217</v>
      </c>
      <c r="C134" s="166" t="s">
        <v>354</v>
      </c>
      <c r="D134" s="167">
        <v>0</v>
      </c>
      <c r="E134" s="167">
        <v>0</v>
      </c>
      <c r="F134" s="167">
        <v>22248.289000000001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22262.32</v>
      </c>
      <c r="M134" s="167">
        <v>0</v>
      </c>
      <c r="N134" s="167">
        <v>0</v>
      </c>
      <c r="O134" s="168">
        <v>0</v>
      </c>
      <c r="P134" s="167">
        <v>44510.608999999997</v>
      </c>
    </row>
    <row r="135" spans="2:17" ht="12" thickBot="1" x14ac:dyDescent="0.25">
      <c r="B135" s="166"/>
      <c r="C135" s="166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8"/>
      <c r="P135" s="167"/>
    </row>
    <row r="136" spans="2:17" s="5" customFormat="1" x14ac:dyDescent="0.2">
      <c r="B136" s="153" t="s">
        <v>65</v>
      </c>
      <c r="C136" s="153" t="s">
        <v>221</v>
      </c>
      <c r="D136" s="46">
        <v>1127977.5004799999</v>
      </c>
      <c r="E136" s="46">
        <v>1505158.2984200001</v>
      </c>
      <c r="F136" s="46">
        <v>2280006.5180900004</v>
      </c>
      <c r="G136" s="46">
        <v>1176179.7381899999</v>
      </c>
      <c r="H136" s="46">
        <v>1747577.36555</v>
      </c>
      <c r="I136" s="46">
        <v>2916664.9808100001</v>
      </c>
      <c r="J136" s="46">
        <v>706632.10704999999</v>
      </c>
      <c r="K136" s="46">
        <v>652939.85138000001</v>
      </c>
      <c r="L136" s="46">
        <v>585719.03039999993</v>
      </c>
      <c r="M136" s="46">
        <v>512863.66414000001</v>
      </c>
      <c r="N136" s="46">
        <v>1784005.57975</v>
      </c>
      <c r="O136" s="184">
        <v>4171938.3755399999</v>
      </c>
      <c r="P136" s="46">
        <v>19167663.009800002</v>
      </c>
      <c r="Q136" s="1"/>
    </row>
    <row r="137" spans="2:17" ht="12" customHeight="1" x14ac:dyDescent="0.2">
      <c r="B137" s="152" t="s">
        <v>222</v>
      </c>
      <c r="C137" s="152" t="s">
        <v>223</v>
      </c>
      <c r="D137" s="27">
        <v>29053.607230000001</v>
      </c>
      <c r="E137" s="27">
        <v>198514.15680000003</v>
      </c>
      <c r="F137" s="27">
        <v>264434.97197999997</v>
      </c>
      <c r="G137" s="27">
        <v>357835.16310000001</v>
      </c>
      <c r="H137" s="27">
        <v>327089.39158999996</v>
      </c>
      <c r="I137" s="27">
        <v>352252.67804000003</v>
      </c>
      <c r="J137" s="27">
        <v>374446.54508000001</v>
      </c>
      <c r="K137" s="27">
        <v>350390.93941000005</v>
      </c>
      <c r="L137" s="27">
        <v>332902.68539999996</v>
      </c>
      <c r="M137" s="27">
        <v>319216.67369999998</v>
      </c>
      <c r="N137" s="27">
        <v>321311.57514999999</v>
      </c>
      <c r="O137" s="164">
        <v>795955.80218000012</v>
      </c>
      <c r="P137" s="27">
        <v>4023404.1896600001</v>
      </c>
    </row>
    <row r="138" spans="2:17" ht="12" customHeight="1" x14ac:dyDescent="0.2">
      <c r="B138" s="152" t="s">
        <v>224</v>
      </c>
      <c r="C138" s="152" t="s">
        <v>225</v>
      </c>
      <c r="D138" s="27">
        <v>27775.100930000001</v>
      </c>
      <c r="E138" s="27">
        <v>53011.416179999993</v>
      </c>
      <c r="F138" s="27">
        <v>68715.118780000004</v>
      </c>
      <c r="G138" s="27">
        <v>125175.52098999999</v>
      </c>
      <c r="H138" s="27">
        <v>99256.795740000016</v>
      </c>
      <c r="I138" s="27">
        <v>112148.16906999999</v>
      </c>
      <c r="J138" s="27">
        <v>108111.89502</v>
      </c>
      <c r="K138" s="27">
        <v>110083.77213</v>
      </c>
      <c r="L138" s="27">
        <v>107505.21999000001</v>
      </c>
      <c r="M138" s="27">
        <v>108161.96325</v>
      </c>
      <c r="N138" s="27">
        <v>108407.95370000001</v>
      </c>
      <c r="O138" s="164">
        <v>328311.33500999998</v>
      </c>
      <c r="P138" s="27">
        <v>1356664.2607900002</v>
      </c>
    </row>
    <row r="139" spans="2:17" ht="12" customHeight="1" x14ac:dyDescent="0.2">
      <c r="B139" s="152" t="s">
        <v>226</v>
      </c>
      <c r="C139" s="152" t="s">
        <v>227</v>
      </c>
      <c r="D139" s="27">
        <v>1237.23712</v>
      </c>
      <c r="E139" s="27">
        <v>109946.83619999999</v>
      </c>
      <c r="F139" s="27">
        <v>139323.83936000001</v>
      </c>
      <c r="G139" s="27">
        <v>164787.67062000002</v>
      </c>
      <c r="H139" s="27">
        <v>165779.52548000001</v>
      </c>
      <c r="I139" s="27">
        <v>167523.5673</v>
      </c>
      <c r="J139" s="27">
        <v>174719.13918</v>
      </c>
      <c r="K139" s="27">
        <v>154240.35566</v>
      </c>
      <c r="L139" s="27">
        <v>149928.71956</v>
      </c>
      <c r="M139" s="27">
        <v>134947.41407</v>
      </c>
      <c r="N139" s="27">
        <v>134645.05054999999</v>
      </c>
      <c r="O139" s="164">
        <v>326893.40207999997</v>
      </c>
      <c r="P139" s="27">
        <v>1823972.75718</v>
      </c>
    </row>
    <row r="140" spans="2:17" ht="12" customHeight="1" x14ac:dyDescent="0.2">
      <c r="B140" s="152" t="s">
        <v>228</v>
      </c>
      <c r="C140" s="152" t="s">
        <v>229</v>
      </c>
      <c r="D140" s="27">
        <v>41.269179999999999</v>
      </c>
      <c r="E140" s="27">
        <v>35556.039579999997</v>
      </c>
      <c r="F140" s="27">
        <v>56396.221810000003</v>
      </c>
      <c r="G140" s="27">
        <v>67871.946489999988</v>
      </c>
      <c r="H140" s="27">
        <v>62053.070370000001</v>
      </c>
      <c r="I140" s="27">
        <v>72580.894150000007</v>
      </c>
      <c r="J140" s="27">
        <v>91615.510880000002</v>
      </c>
      <c r="K140" s="27">
        <v>86066.801619999998</v>
      </c>
      <c r="L140" s="27">
        <v>75468.745849999992</v>
      </c>
      <c r="M140" s="27">
        <v>76107.157169999991</v>
      </c>
      <c r="N140" s="27">
        <v>78258.570899999992</v>
      </c>
      <c r="O140" s="164">
        <v>140751.06509000002</v>
      </c>
      <c r="P140" s="27">
        <v>842767.29308999993</v>
      </c>
    </row>
    <row r="141" spans="2:17" ht="12" customHeight="1" x14ac:dyDescent="0.2">
      <c r="B141" s="152" t="s">
        <v>299</v>
      </c>
      <c r="C141" s="163" t="s">
        <v>300</v>
      </c>
      <c r="D141" s="65">
        <v>0</v>
      </c>
      <c r="E141" s="65">
        <v>-0.13516</v>
      </c>
      <c r="F141" s="65">
        <v>-0.20796999999999999</v>
      </c>
      <c r="G141" s="65">
        <v>2.5000000000000001E-2</v>
      </c>
      <c r="H141" s="65">
        <v>0</v>
      </c>
      <c r="I141" s="65">
        <v>4.752E-2</v>
      </c>
      <c r="J141" s="65">
        <v>0</v>
      </c>
      <c r="K141" s="65">
        <v>0.01</v>
      </c>
      <c r="L141" s="65">
        <v>0</v>
      </c>
      <c r="M141" s="65">
        <v>0.13921</v>
      </c>
      <c r="N141" s="65">
        <v>0</v>
      </c>
      <c r="O141" s="165">
        <v>0</v>
      </c>
      <c r="P141" s="65">
        <v>-0.12139999999999995</v>
      </c>
    </row>
    <row r="142" spans="2:17" ht="12" customHeight="1" x14ac:dyDescent="0.2">
      <c r="B142" s="152" t="s">
        <v>230</v>
      </c>
      <c r="C142" s="152" t="s">
        <v>231</v>
      </c>
      <c r="D142" s="27">
        <v>1096308.9591099999</v>
      </c>
      <c r="E142" s="27">
        <v>1073913.6704200001</v>
      </c>
      <c r="F142" s="27">
        <v>1758304.2179100001</v>
      </c>
      <c r="G142" s="27">
        <v>432082.85848</v>
      </c>
      <c r="H142" s="27">
        <v>1175038.5074400001</v>
      </c>
      <c r="I142" s="27">
        <v>2288936.1008800003</v>
      </c>
      <c r="J142" s="27">
        <v>33237.66863</v>
      </c>
      <c r="K142" s="27">
        <v>35517.621749999998</v>
      </c>
      <c r="L142" s="27">
        <v>-4097.70586</v>
      </c>
      <c r="M142" s="27">
        <v>-146220.79784000001</v>
      </c>
      <c r="N142" s="27">
        <v>1198908.10057</v>
      </c>
      <c r="O142" s="164">
        <v>260544.27824000001</v>
      </c>
      <c r="P142" s="27">
        <v>9202473.4797300026</v>
      </c>
    </row>
    <row r="143" spans="2:17" ht="12" customHeight="1" x14ac:dyDescent="0.2">
      <c r="B143" s="152" t="s">
        <v>232</v>
      </c>
      <c r="C143" s="152" t="s">
        <v>233</v>
      </c>
      <c r="D143" s="27">
        <v>-1.6870000000000001</v>
      </c>
      <c r="E143" s="27">
        <v>0</v>
      </c>
      <c r="F143" s="27">
        <v>0</v>
      </c>
      <c r="G143" s="27">
        <v>-339.91654999999997</v>
      </c>
      <c r="H143" s="27">
        <v>-10240.36599</v>
      </c>
      <c r="I143" s="27">
        <v>0</v>
      </c>
      <c r="J143" s="27">
        <v>0</v>
      </c>
      <c r="K143" s="27">
        <v>0</v>
      </c>
      <c r="L143" s="27">
        <v>1887.4311499999999</v>
      </c>
      <c r="M143" s="27">
        <v>-4.9710000000000001</v>
      </c>
      <c r="N143" s="27">
        <v>-20476.291969999998</v>
      </c>
      <c r="O143" s="164">
        <v>-4975.0674900000004</v>
      </c>
      <c r="P143" s="27">
        <v>-34150.868849999999</v>
      </c>
    </row>
    <row r="144" spans="2:17" ht="12" customHeight="1" x14ac:dyDescent="0.2">
      <c r="B144" s="152" t="s">
        <v>234</v>
      </c>
      <c r="C144" s="152" t="s">
        <v>235</v>
      </c>
      <c r="D144" s="27">
        <v>1096307.2721099998</v>
      </c>
      <c r="E144" s="27">
        <v>1073913.6704200001</v>
      </c>
      <c r="F144" s="27">
        <v>1758304.2179100001</v>
      </c>
      <c r="G144" s="27">
        <v>431742.94193000003</v>
      </c>
      <c r="H144" s="27">
        <v>1164798.14145</v>
      </c>
      <c r="I144" s="27">
        <v>2288936.1008800003</v>
      </c>
      <c r="J144" s="27">
        <v>33237.66863</v>
      </c>
      <c r="K144" s="27">
        <v>35517.621749999998</v>
      </c>
      <c r="L144" s="27">
        <v>-2210.2747100000001</v>
      </c>
      <c r="M144" s="27">
        <v>-146225.76884</v>
      </c>
      <c r="N144" s="27">
        <v>1178431.8085999999</v>
      </c>
      <c r="O144" s="164">
        <v>255569.21075</v>
      </c>
      <c r="P144" s="27">
        <v>9168322.6108800005</v>
      </c>
    </row>
    <row r="145" spans="2:16" ht="12" customHeight="1" x14ac:dyDescent="0.2">
      <c r="B145" s="152"/>
      <c r="C145" s="155" t="s">
        <v>84</v>
      </c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</row>
    <row r="146" spans="2:16" ht="12" customHeight="1" x14ac:dyDescent="0.2">
      <c r="B146" s="152"/>
      <c r="C146" s="155" t="s">
        <v>236</v>
      </c>
      <c r="D146" s="27">
        <v>978233.24345253524</v>
      </c>
      <c r="E146" s="27">
        <v>994173.4358360084</v>
      </c>
      <c r="F146" s="27">
        <v>1705891.9370745288</v>
      </c>
      <c r="G146" s="27">
        <v>380125.29480317736</v>
      </c>
      <c r="H146" s="27">
        <v>1148639.6435887611</v>
      </c>
      <c r="I146" s="27">
        <v>2188183.9399223696</v>
      </c>
      <c r="J146" s="27">
        <v>31774.645289864518</v>
      </c>
      <c r="K146" s="27">
        <v>25149.1488469287</v>
      </c>
      <c r="L146" s="27">
        <v>-2838.6872177004921</v>
      </c>
      <c r="M146" s="27">
        <v>-182316.10625356459</v>
      </c>
      <c r="N146" s="27">
        <v>1104126.4877339157</v>
      </c>
      <c r="O146" s="164">
        <v>236740.02645612866</v>
      </c>
      <c r="P146" s="27">
        <v>8607883.0095329545</v>
      </c>
    </row>
    <row r="147" spans="2:16" ht="12" customHeight="1" x14ac:dyDescent="0.2">
      <c r="B147" s="152"/>
      <c r="C147" s="155" t="s">
        <v>237</v>
      </c>
      <c r="D147" s="27">
        <v>5403.8117981298747</v>
      </c>
      <c r="E147" s="27">
        <v>3793.9418000461101</v>
      </c>
      <c r="F147" s="27">
        <v>3837.2725299810986</v>
      </c>
      <c r="G147" s="27">
        <v>4922.0538770350768</v>
      </c>
      <c r="H147" s="27">
        <v>4021.6954320771611</v>
      </c>
      <c r="I147" s="27">
        <v>4186.0724966978332</v>
      </c>
      <c r="J147" s="27">
        <v>60.786009034025746</v>
      </c>
      <c r="K147" s="27">
        <v>1138.7573728987261</v>
      </c>
      <c r="L147" s="27">
        <v>65.878493689251158</v>
      </c>
      <c r="M147" s="27">
        <v>4717.2360605973727</v>
      </c>
      <c r="N147" s="27">
        <v>4830.1318772069881</v>
      </c>
      <c r="O147" s="164">
        <v>5005.1631220171284</v>
      </c>
      <c r="P147" s="27">
        <v>41982.800869410647</v>
      </c>
    </row>
    <row r="148" spans="2:16" ht="12" customHeight="1" x14ac:dyDescent="0.2">
      <c r="B148" s="152"/>
      <c r="C148" s="176" t="s">
        <v>238</v>
      </c>
      <c r="D148" s="65">
        <v>112670.21685933463</v>
      </c>
      <c r="E148" s="65">
        <v>75946.292783945668</v>
      </c>
      <c r="F148" s="65">
        <v>48575.008305490272</v>
      </c>
      <c r="G148" s="65">
        <v>46695.593249787562</v>
      </c>
      <c r="H148" s="65">
        <v>12136.802429161811</v>
      </c>
      <c r="I148" s="65">
        <v>96566.088460932471</v>
      </c>
      <c r="J148" s="65">
        <v>1402.2373311014544</v>
      </c>
      <c r="K148" s="65">
        <v>9229.7155301725761</v>
      </c>
      <c r="L148" s="65">
        <v>562.53401401124097</v>
      </c>
      <c r="M148" s="65">
        <v>31373.101352967202</v>
      </c>
      <c r="N148" s="65">
        <v>69475.188988877344</v>
      </c>
      <c r="O148" s="165">
        <v>13824.02117185421</v>
      </c>
      <c r="P148" s="65">
        <v>518456.80047763645</v>
      </c>
    </row>
    <row r="149" spans="2:16" ht="12" customHeight="1" x14ac:dyDescent="0.2">
      <c r="B149" s="152" t="s">
        <v>239</v>
      </c>
      <c r="C149" s="152" t="s">
        <v>240</v>
      </c>
      <c r="D149" s="27">
        <v>-921.93786999999998</v>
      </c>
      <c r="E149" s="27">
        <v>194028.42255000002</v>
      </c>
      <c r="F149" s="27">
        <v>226366.17406999998</v>
      </c>
      <c r="G149" s="27">
        <v>299603.06706999999</v>
      </c>
      <c r="H149" s="27">
        <v>215857.02004</v>
      </c>
      <c r="I149" s="27">
        <v>232970.11338999998</v>
      </c>
      <c r="J149" s="27">
        <v>239458.97293000002</v>
      </c>
      <c r="K149" s="27">
        <v>225921.00576</v>
      </c>
      <c r="L149" s="27">
        <v>227510.55462000001</v>
      </c>
      <c r="M149" s="27">
        <v>285645.72794000001</v>
      </c>
      <c r="N149" s="27">
        <v>261290.3112</v>
      </c>
      <c r="O149" s="164">
        <v>533686.51856</v>
      </c>
      <c r="P149" s="27">
        <v>2941415.9502600003</v>
      </c>
    </row>
    <row r="150" spans="2:16" ht="12" customHeight="1" x14ac:dyDescent="0.2">
      <c r="B150" s="152" t="s">
        <v>241</v>
      </c>
      <c r="C150" s="152" t="s">
        <v>242</v>
      </c>
      <c r="D150" s="27">
        <v>-1332.9438700000001</v>
      </c>
      <c r="E150" s="27">
        <v>180292.49755</v>
      </c>
      <c r="F150" s="27">
        <v>204685.52106999999</v>
      </c>
      <c r="G150" s="27">
        <v>261735.22506999999</v>
      </c>
      <c r="H150" s="27">
        <v>179958.40944999998</v>
      </c>
      <c r="I150" s="27">
        <v>190923.53138999999</v>
      </c>
      <c r="J150" s="27">
        <v>180244.00093000001</v>
      </c>
      <c r="K150" s="27">
        <v>164195.09175999998</v>
      </c>
      <c r="L150" s="27">
        <v>189474.14929</v>
      </c>
      <c r="M150" s="27">
        <v>258570.31693999999</v>
      </c>
      <c r="N150" s="27">
        <v>258500.06771</v>
      </c>
      <c r="O150" s="164">
        <v>480715.38190000004</v>
      </c>
      <c r="P150" s="27">
        <v>2547961.2491900004</v>
      </c>
    </row>
    <row r="151" spans="2:16" ht="12" customHeight="1" x14ac:dyDescent="0.2">
      <c r="B151" s="152" t="s">
        <v>243</v>
      </c>
      <c r="C151" s="152" t="s">
        <v>244</v>
      </c>
      <c r="D151" s="27">
        <v>37.555999999999997</v>
      </c>
      <c r="E151" s="27">
        <v>-45.064</v>
      </c>
      <c r="F151" s="27">
        <v>0</v>
      </c>
      <c r="G151" s="27">
        <v>-64.841999999999999</v>
      </c>
      <c r="H151" s="27">
        <v>-3026.6593900000003</v>
      </c>
      <c r="I151" s="27">
        <v>-10.88</v>
      </c>
      <c r="J151" s="27">
        <v>0</v>
      </c>
      <c r="K151" s="27">
        <v>0</v>
      </c>
      <c r="L151" s="27">
        <v>2568.23531</v>
      </c>
      <c r="M151" s="27">
        <v>-368.57400000000001</v>
      </c>
      <c r="N151" s="27">
        <v>-17276.901879999998</v>
      </c>
      <c r="O151" s="164">
        <v>17677.819579999999</v>
      </c>
      <c r="P151" s="27">
        <v>-509.31037999999899</v>
      </c>
    </row>
    <row r="152" spans="2:16" ht="12" customHeight="1" x14ac:dyDescent="0.2">
      <c r="B152" s="152" t="s">
        <v>245</v>
      </c>
      <c r="C152" s="163" t="s">
        <v>246</v>
      </c>
      <c r="D152" s="65">
        <v>373.45</v>
      </c>
      <c r="E152" s="65">
        <v>13780.989</v>
      </c>
      <c r="F152" s="65">
        <v>21680.652999999998</v>
      </c>
      <c r="G152" s="65">
        <v>37932.684000000001</v>
      </c>
      <c r="H152" s="65">
        <v>38925.269979999997</v>
      </c>
      <c r="I152" s="65">
        <v>42057.462</v>
      </c>
      <c r="J152" s="65">
        <v>59214.972000000002</v>
      </c>
      <c r="K152" s="65">
        <v>61725.913999999997</v>
      </c>
      <c r="L152" s="65">
        <v>35468.170020000005</v>
      </c>
      <c r="M152" s="65">
        <v>27443.985000000001</v>
      </c>
      <c r="N152" s="65">
        <v>20067.145370000002</v>
      </c>
      <c r="O152" s="165">
        <v>35293.317080000001</v>
      </c>
      <c r="P152" s="65">
        <v>393964.01144999999</v>
      </c>
    </row>
    <row r="153" spans="2:16" ht="12" customHeight="1" x14ac:dyDescent="0.2">
      <c r="B153" s="152" t="s">
        <v>247</v>
      </c>
      <c r="C153" s="152" t="s">
        <v>248</v>
      </c>
      <c r="D153" s="27">
        <v>48.953289999999996</v>
      </c>
      <c r="E153" s="27">
        <v>27117.405999999999</v>
      </c>
      <c r="F153" s="27">
        <v>24691.928</v>
      </c>
      <c r="G153" s="27">
        <v>37179.716999999997</v>
      </c>
      <c r="H153" s="27">
        <v>28180.201970000002</v>
      </c>
      <c r="I153" s="27">
        <v>25967.001120000001</v>
      </c>
      <c r="J153" s="27">
        <v>33168.385999999999</v>
      </c>
      <c r="K153" s="27">
        <v>22426.219269999998</v>
      </c>
      <c r="L153" s="27">
        <v>27210.543080000003</v>
      </c>
      <c r="M153" s="27">
        <v>32687.321079999998</v>
      </c>
      <c r="N153" s="27">
        <v>26992.229039999998</v>
      </c>
      <c r="O153" s="164">
        <v>59894.874609999999</v>
      </c>
      <c r="P153" s="27">
        <v>345564.78045999998</v>
      </c>
    </row>
    <row r="154" spans="2:16" x14ac:dyDescent="0.2">
      <c r="B154" s="152"/>
      <c r="C154" s="155" t="s">
        <v>84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</row>
    <row r="155" spans="2:16" ht="12" customHeight="1" x14ac:dyDescent="0.2">
      <c r="B155" s="152"/>
      <c r="C155" s="155" t="s">
        <v>250</v>
      </c>
      <c r="D155" s="27">
        <v>5.0998619692199272</v>
      </c>
      <c r="E155" s="27">
        <v>1953.6873788855626</v>
      </c>
      <c r="F155" s="27">
        <v>2383.2990489802532</v>
      </c>
      <c r="G155" s="27">
        <v>4055.8923826085534</v>
      </c>
      <c r="H155" s="27">
        <v>2168.3302452215912</v>
      </c>
      <c r="I155" s="27">
        <v>1430.5069770964462</v>
      </c>
      <c r="J155" s="27">
        <v>1827.2270784277644</v>
      </c>
      <c r="K155" s="27">
        <v>2161.5201914722097</v>
      </c>
      <c r="L155" s="27">
        <v>2145.6792242918928</v>
      </c>
      <c r="M155" s="27">
        <v>2082.2056309056775</v>
      </c>
      <c r="N155" s="27">
        <v>1963.5714195494356</v>
      </c>
      <c r="O155" s="164">
        <v>5185.277553514682</v>
      </c>
      <c r="P155" s="27">
        <v>27362.29699292329</v>
      </c>
    </row>
    <row r="156" spans="2:16" ht="12" customHeight="1" x14ac:dyDescent="0.2">
      <c r="B156" s="152"/>
      <c r="C156" s="155" t="s">
        <v>251</v>
      </c>
      <c r="D156" s="27">
        <v>6.5977478623842822</v>
      </c>
      <c r="E156" s="27">
        <v>2990.0145884823796</v>
      </c>
      <c r="F156" s="27">
        <v>2820.2050652229727</v>
      </c>
      <c r="G156" s="27">
        <v>2796.9252216048858</v>
      </c>
      <c r="H156" s="27">
        <v>2157.345635784236</v>
      </c>
      <c r="I156" s="27">
        <v>2518.0301373083716</v>
      </c>
      <c r="J156" s="27">
        <v>3216.3512131383568</v>
      </c>
      <c r="K156" s="27">
        <v>1983.9872285135862</v>
      </c>
      <c r="L156" s="27">
        <v>2505.4132055992923</v>
      </c>
      <c r="M156" s="27">
        <v>3070.9354174363116</v>
      </c>
      <c r="N156" s="27">
        <v>3328.997379328212</v>
      </c>
      <c r="O156" s="164">
        <v>6120.6770364004606</v>
      </c>
      <c r="P156" s="27">
        <v>33515.479876681449</v>
      </c>
    </row>
    <row r="157" spans="2:16" x14ac:dyDescent="0.2">
      <c r="B157" s="152"/>
      <c r="C157" s="155" t="s">
        <v>252</v>
      </c>
      <c r="D157" s="27">
        <v>37.254876946238099</v>
      </c>
      <c r="E157" s="27">
        <v>22173.70403263206</v>
      </c>
      <c r="F157" s="27">
        <v>19488.423885796776</v>
      </c>
      <c r="G157" s="27">
        <v>30326.89939578656</v>
      </c>
      <c r="H157" s="27">
        <v>23854.526088994171</v>
      </c>
      <c r="I157" s="27">
        <v>22018.464005595186</v>
      </c>
      <c r="J157" s="27">
        <v>28124.80770843388</v>
      </c>
      <c r="K157" s="27">
        <v>18280.711850014202</v>
      </c>
      <c r="L157" s="27">
        <v>22559.450650108814</v>
      </c>
      <c r="M157" s="27">
        <v>27534.180031658008</v>
      </c>
      <c r="N157" s="27">
        <v>21699.66024112235</v>
      </c>
      <c r="O157" s="164">
        <v>48588.920020084857</v>
      </c>
      <c r="P157" s="27">
        <v>284687.00278717309</v>
      </c>
    </row>
    <row r="158" spans="2:16" ht="12" customHeight="1" x14ac:dyDescent="0.2">
      <c r="B158" s="152"/>
      <c r="C158" s="176" t="s">
        <v>355</v>
      </c>
      <c r="D158" s="65">
        <v>8.0322215769021812E-4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165">
        <v>0</v>
      </c>
      <c r="P158" s="65">
        <v>8.0322215769021812E-4</v>
      </c>
    </row>
    <row r="159" spans="2:16" ht="12" customHeight="1" x14ac:dyDescent="0.2">
      <c r="B159" s="152" t="s">
        <v>253</v>
      </c>
      <c r="C159" s="177" t="s">
        <v>371</v>
      </c>
      <c r="D159" s="178">
        <v>0</v>
      </c>
      <c r="E159" s="178">
        <v>6805.11</v>
      </c>
      <c r="F159" s="178">
        <v>3384.636</v>
      </c>
      <c r="G159" s="178">
        <v>6921.982</v>
      </c>
      <c r="H159" s="178">
        <v>14444.948</v>
      </c>
      <c r="I159" s="178">
        <v>12655.88</v>
      </c>
      <c r="J159" s="178">
        <v>11098.691000000001</v>
      </c>
      <c r="K159" s="178">
        <v>13478.89</v>
      </c>
      <c r="L159" s="178">
        <v>8957.5040000000008</v>
      </c>
      <c r="M159" s="178">
        <v>8335.5810000000001</v>
      </c>
      <c r="N159" s="178">
        <v>10001.749</v>
      </c>
      <c r="O159" s="179">
        <v>8699.393</v>
      </c>
      <c r="P159" s="178">
        <v>104784.36399999999</v>
      </c>
    </row>
    <row r="160" spans="2:16" ht="12" customHeight="1" x14ac:dyDescent="0.2">
      <c r="B160" s="152" t="s">
        <v>255</v>
      </c>
      <c r="C160" s="152" t="s">
        <v>256</v>
      </c>
      <c r="D160" s="27">
        <v>3489.60572</v>
      </c>
      <c r="E160" s="27">
        <v>4779.5326500000001</v>
      </c>
      <c r="F160" s="27">
        <v>2824.59013</v>
      </c>
      <c r="G160" s="27">
        <v>42896.867090000007</v>
      </c>
      <c r="H160" s="27">
        <v>-2792.3375000000001</v>
      </c>
      <c r="I160" s="27">
        <v>3883.2073799999998</v>
      </c>
      <c r="J160" s="27">
        <v>15221.843409999999</v>
      </c>
      <c r="K160" s="27">
        <v>5205.1751900000008</v>
      </c>
      <c r="L160" s="27">
        <v>-8651.9819900000002</v>
      </c>
      <c r="M160" s="27">
        <v>13204.12926</v>
      </c>
      <c r="N160" s="27">
        <v>-14022.09324</v>
      </c>
      <c r="O160" s="164">
        <v>2518132.5764399995</v>
      </c>
      <c r="P160" s="27">
        <v>2584171.1145399995</v>
      </c>
    </row>
    <row r="161" spans="2:17" ht="12" customHeight="1" x14ac:dyDescent="0.2">
      <c r="B161" s="152" t="s">
        <v>257</v>
      </c>
      <c r="C161" s="152" t="s">
        <v>258</v>
      </c>
      <c r="D161" s="27">
        <v>4512.7785599999997</v>
      </c>
      <c r="E161" s="27">
        <v>5240.98297</v>
      </c>
      <c r="F161" s="27">
        <v>4484.25659</v>
      </c>
      <c r="G161" s="27">
        <v>44503.31897</v>
      </c>
      <c r="H161" s="27">
        <v>4592.7784599999995</v>
      </c>
      <c r="I161" s="27">
        <v>5207.2043300000005</v>
      </c>
      <c r="J161" s="27">
        <v>15341.546910000001</v>
      </c>
      <c r="K161" s="27">
        <v>5292.0890399999998</v>
      </c>
      <c r="L161" s="27">
        <v>5759.0272300000006</v>
      </c>
      <c r="M161" s="27">
        <v>23092.3966</v>
      </c>
      <c r="N161" s="27">
        <v>4185.4728800000003</v>
      </c>
      <c r="O161" s="164">
        <v>3547.7200699999999</v>
      </c>
      <c r="P161" s="27">
        <v>125759.57261</v>
      </c>
    </row>
    <row r="162" spans="2:17" ht="12" customHeight="1" x14ac:dyDescent="0.2">
      <c r="B162" s="152" t="s">
        <v>259</v>
      </c>
      <c r="C162" s="152" t="s">
        <v>260</v>
      </c>
      <c r="D162" s="27">
        <v>-1023.17284</v>
      </c>
      <c r="E162" s="27">
        <v>-461.45032000000003</v>
      </c>
      <c r="F162" s="27">
        <v>-1659.6664599999999</v>
      </c>
      <c r="G162" s="27">
        <v>-1606.4518799999998</v>
      </c>
      <c r="H162" s="27">
        <v>-7385.1159600000001</v>
      </c>
      <c r="I162" s="27">
        <v>-1323.99695</v>
      </c>
      <c r="J162" s="27">
        <v>-119.70350000000001</v>
      </c>
      <c r="K162" s="27">
        <v>-86.913850000000011</v>
      </c>
      <c r="L162" s="27">
        <v>-14411.00922</v>
      </c>
      <c r="M162" s="27">
        <v>-9888.2673400000003</v>
      </c>
      <c r="N162" s="27">
        <v>-18207.56612</v>
      </c>
      <c r="O162" s="164">
        <v>36345.510880000002</v>
      </c>
      <c r="P162" s="27">
        <v>-19827.80356</v>
      </c>
    </row>
    <row r="163" spans="2:17" ht="12" customHeight="1" thickBot="1" x14ac:dyDescent="0.25">
      <c r="B163" s="166" t="s">
        <v>301</v>
      </c>
      <c r="C163" s="166" t="s">
        <v>302</v>
      </c>
      <c r="D163" s="167">
        <v>0</v>
      </c>
      <c r="E163" s="167">
        <v>0</v>
      </c>
      <c r="F163" s="167">
        <v>0</v>
      </c>
      <c r="G163" s="167">
        <v>0</v>
      </c>
      <c r="H163" s="167">
        <v>0</v>
      </c>
      <c r="I163" s="167">
        <v>0</v>
      </c>
      <c r="J163" s="167">
        <v>0</v>
      </c>
      <c r="K163" s="167">
        <v>0</v>
      </c>
      <c r="L163" s="167">
        <v>0</v>
      </c>
      <c r="M163" s="167">
        <v>0</v>
      </c>
      <c r="N163" s="167">
        <v>0</v>
      </c>
      <c r="O163" s="168">
        <v>0</v>
      </c>
      <c r="P163" s="167">
        <v>0</v>
      </c>
    </row>
    <row r="164" spans="2:17" ht="12" thickBot="1" x14ac:dyDescent="0.25">
      <c r="B164" s="166"/>
      <c r="C164" s="166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8"/>
      <c r="P164" s="167"/>
    </row>
    <row r="165" spans="2:17" s="5" customFormat="1" x14ac:dyDescent="0.2">
      <c r="B165" s="174" t="s">
        <v>68</v>
      </c>
      <c r="C165" s="174" t="s">
        <v>261</v>
      </c>
      <c r="D165" s="187">
        <v>11228.37478</v>
      </c>
      <c r="E165" s="187">
        <v>582440.44310999999</v>
      </c>
      <c r="F165" s="187">
        <v>555778.95253000001</v>
      </c>
      <c r="G165" s="187">
        <v>1084161.1397200001</v>
      </c>
      <c r="H165" s="187">
        <v>725651.19224999996</v>
      </c>
      <c r="I165" s="187">
        <v>778677.41178999993</v>
      </c>
      <c r="J165" s="187">
        <v>1173487.3204400002</v>
      </c>
      <c r="K165" s="187">
        <v>884069.70537999994</v>
      </c>
      <c r="L165" s="187">
        <v>643606.98601999995</v>
      </c>
      <c r="M165" s="187">
        <v>1153093.41943</v>
      </c>
      <c r="N165" s="187">
        <v>543870.87860000005</v>
      </c>
      <c r="O165" s="188">
        <v>1817171.1389200001</v>
      </c>
      <c r="P165" s="187">
        <v>9953236.9629699998</v>
      </c>
      <c r="Q165" s="1"/>
    </row>
    <row r="166" spans="2:17" x14ac:dyDescent="0.2">
      <c r="B166" s="152" t="s">
        <v>262</v>
      </c>
      <c r="C166" s="152" t="s">
        <v>263</v>
      </c>
      <c r="D166" s="27">
        <v>11235.957</v>
      </c>
      <c r="E166" s="27">
        <v>582494.70299999998</v>
      </c>
      <c r="F166" s="27">
        <v>555793.36899999995</v>
      </c>
      <c r="G166" s="27">
        <v>1084205.497</v>
      </c>
      <c r="H166" s="27">
        <v>724519.21753999998</v>
      </c>
      <c r="I166" s="27">
        <v>778732.14599999995</v>
      </c>
      <c r="J166" s="27">
        <v>1173610.2180000001</v>
      </c>
      <c r="K166" s="27">
        <v>884073.27838000003</v>
      </c>
      <c r="L166" s="27">
        <v>641397.00300000003</v>
      </c>
      <c r="M166" s="27">
        <v>1153652.317</v>
      </c>
      <c r="N166" s="27">
        <v>558410.53399999999</v>
      </c>
      <c r="O166" s="164">
        <v>1810469.571</v>
      </c>
      <c r="P166" s="27">
        <v>9958593.8109200001</v>
      </c>
    </row>
    <row r="167" spans="2:17" ht="12" customHeight="1" thickBot="1" x14ac:dyDescent="0.25">
      <c r="B167" s="166" t="s">
        <v>264</v>
      </c>
      <c r="C167" s="166" t="s">
        <v>265</v>
      </c>
      <c r="D167" s="167">
        <v>-7.5822200000000004</v>
      </c>
      <c r="E167" s="167">
        <v>-54.259889999999999</v>
      </c>
      <c r="F167" s="167">
        <v>-14.416469999999999</v>
      </c>
      <c r="G167" s="167">
        <v>-44.357279999999996</v>
      </c>
      <c r="H167" s="167">
        <v>1131.97471</v>
      </c>
      <c r="I167" s="167">
        <v>-54.734209999999997</v>
      </c>
      <c r="J167" s="167">
        <v>-122.89756</v>
      </c>
      <c r="K167" s="167">
        <v>-3.573</v>
      </c>
      <c r="L167" s="167">
        <v>2209.9830200000001</v>
      </c>
      <c r="M167" s="167">
        <v>-558.89756999999997</v>
      </c>
      <c r="N167" s="167">
        <v>-14539.6554</v>
      </c>
      <c r="O167" s="168">
        <v>6701.5679199999995</v>
      </c>
      <c r="P167" s="167">
        <v>-5356.8479500000012</v>
      </c>
    </row>
    <row r="168" spans="2:17" ht="12" customHeight="1" thickBot="1" x14ac:dyDescent="0.25">
      <c r="B168" s="169"/>
      <c r="C168" s="169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8"/>
      <c r="P168" s="167"/>
    </row>
    <row r="169" spans="2:17" s="5" customFormat="1" ht="12" thickBot="1" x14ac:dyDescent="0.25">
      <c r="B169" s="169" t="s">
        <v>71</v>
      </c>
      <c r="C169" s="169" t="s">
        <v>70</v>
      </c>
      <c r="D169" s="182">
        <v>0</v>
      </c>
      <c r="E169" s="182">
        <v>0</v>
      </c>
      <c r="F169" s="182">
        <v>0</v>
      </c>
      <c r="G169" s="182">
        <v>0</v>
      </c>
      <c r="H169" s="182">
        <v>5.3326700000000002</v>
      </c>
      <c r="I169" s="182">
        <v>0</v>
      </c>
      <c r="J169" s="182">
        <v>0</v>
      </c>
      <c r="K169" s="182">
        <v>0</v>
      </c>
      <c r="L169" s="182">
        <v>562909.13559000008</v>
      </c>
      <c r="M169" s="182">
        <v>0</v>
      </c>
      <c r="N169" s="182">
        <v>-3.72539</v>
      </c>
      <c r="O169" s="183">
        <v>11.72795</v>
      </c>
      <c r="P169" s="182">
        <v>562922.47082000005</v>
      </c>
      <c r="Q169" s="1"/>
    </row>
    <row r="170" spans="2:17" ht="12" thickBot="1" x14ac:dyDescent="0.25">
      <c r="B170" s="166"/>
      <c r="C170" s="166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8"/>
      <c r="P170" s="167"/>
    </row>
    <row r="171" spans="2:17" s="5" customFormat="1" x14ac:dyDescent="0.2">
      <c r="B171" s="174" t="s">
        <v>74</v>
      </c>
      <c r="C171" s="174" t="s">
        <v>266</v>
      </c>
      <c r="D171" s="187">
        <v>-324761.86926999997</v>
      </c>
      <c r="E171" s="187">
        <v>556662.37395999988</v>
      </c>
      <c r="F171" s="187">
        <v>1096870.99389</v>
      </c>
      <c r="G171" s="187">
        <v>679491.83629000001</v>
      </c>
      <c r="H171" s="187">
        <v>-369866.82114000007</v>
      </c>
      <c r="I171" s="187">
        <v>455687.13615999999</v>
      </c>
      <c r="J171" s="187">
        <v>29917.462860000014</v>
      </c>
      <c r="K171" s="187">
        <v>623665.14999999991</v>
      </c>
      <c r="L171" s="187">
        <v>70900.881359999999</v>
      </c>
      <c r="M171" s="187">
        <v>476025.74365000013</v>
      </c>
      <c r="N171" s="187">
        <v>-1205669.1710200002</v>
      </c>
      <c r="O171" s="188">
        <v>3164094.95334</v>
      </c>
      <c r="P171" s="187">
        <v>5253018.6700799996</v>
      </c>
      <c r="Q171" s="1"/>
    </row>
    <row r="172" spans="2:17" ht="12" customHeight="1" x14ac:dyDescent="0.2">
      <c r="B172" s="152"/>
      <c r="C172" s="155" t="s">
        <v>267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164"/>
      <c r="P172" s="27"/>
    </row>
    <row r="173" spans="2:17" ht="12" customHeight="1" x14ac:dyDescent="0.2">
      <c r="B173" s="152"/>
      <c r="C173" s="152" t="s">
        <v>268</v>
      </c>
      <c r="D173" s="27">
        <v>104329.01418</v>
      </c>
      <c r="E173" s="27">
        <v>623514.38604999997</v>
      </c>
      <c r="F173" s="27">
        <v>974089.2702700001</v>
      </c>
      <c r="G173" s="27">
        <v>742990.16228000005</v>
      </c>
      <c r="H173" s="27">
        <v>491392.22053999995</v>
      </c>
      <c r="I173" s="27">
        <v>609819.67833999998</v>
      </c>
      <c r="J173" s="27">
        <v>287497.87206000002</v>
      </c>
      <c r="K173" s="27">
        <v>666184.5582699998</v>
      </c>
      <c r="L173" s="27">
        <v>621362.37438000005</v>
      </c>
      <c r="M173" s="27">
        <v>737783.35079000005</v>
      </c>
      <c r="N173" s="27">
        <v>610526.12786000001</v>
      </c>
      <c r="O173" s="164">
        <v>1597980.38854</v>
      </c>
      <c r="P173" s="27">
        <v>8067469.4035599995</v>
      </c>
    </row>
    <row r="174" spans="2:17" ht="12" customHeight="1" x14ac:dyDescent="0.2">
      <c r="B174" s="152"/>
      <c r="C174" s="163" t="s">
        <v>269</v>
      </c>
      <c r="D174" s="65">
        <v>-429090.88344999996</v>
      </c>
      <c r="E174" s="65">
        <v>-66852.012090000004</v>
      </c>
      <c r="F174" s="65">
        <v>122781.72362</v>
      </c>
      <c r="G174" s="65">
        <v>-63498.325989999998</v>
      </c>
      <c r="H174" s="65">
        <v>-861259.04167999991</v>
      </c>
      <c r="I174" s="65">
        <v>-154132.54217999999</v>
      </c>
      <c r="J174" s="65">
        <v>-257580.40919999999</v>
      </c>
      <c r="K174" s="65">
        <v>-42519.40827</v>
      </c>
      <c r="L174" s="65">
        <v>-550461.49301999994</v>
      </c>
      <c r="M174" s="65">
        <v>-261757.60713999998</v>
      </c>
      <c r="N174" s="65">
        <v>-1816195.2988800001</v>
      </c>
      <c r="O174" s="165">
        <v>1566114.5648000003</v>
      </c>
      <c r="P174" s="65">
        <v>-2814450.7334799995</v>
      </c>
    </row>
    <row r="175" spans="2:17" ht="12" customHeight="1" x14ac:dyDescent="0.2">
      <c r="B175" s="1" t="s">
        <v>270</v>
      </c>
      <c r="C175" s="152" t="s">
        <v>271</v>
      </c>
      <c r="D175" s="27">
        <v>53183.236899999996</v>
      </c>
      <c r="E175" s="27">
        <v>519609.17423</v>
      </c>
      <c r="F175" s="27">
        <v>925855.86790000007</v>
      </c>
      <c r="G175" s="27">
        <v>731226.22417000006</v>
      </c>
      <c r="H175" s="27">
        <v>436934.25240999996</v>
      </c>
      <c r="I175" s="27">
        <v>501217.09432999999</v>
      </c>
      <c r="J175" s="27">
        <v>182381.66169000001</v>
      </c>
      <c r="K175" s="27">
        <v>621515.31409999996</v>
      </c>
      <c r="L175" s="27">
        <v>552294.35184999998</v>
      </c>
      <c r="M175" s="27">
        <v>641585.73764000006</v>
      </c>
      <c r="N175" s="27">
        <v>499257.2978</v>
      </c>
      <c r="O175" s="164">
        <v>644391.15365000011</v>
      </c>
      <c r="P175" s="27">
        <v>6309451.3666699994</v>
      </c>
    </row>
    <row r="176" spans="2:17" ht="12" customHeight="1" x14ac:dyDescent="0.2">
      <c r="B176" s="1" t="s">
        <v>272</v>
      </c>
      <c r="C176" s="152" t="s">
        <v>273</v>
      </c>
      <c r="D176" s="27">
        <v>-22565.248399999997</v>
      </c>
      <c r="E176" s="27">
        <v>-15944.75783</v>
      </c>
      <c r="F176" s="27">
        <v>-54746.532229999997</v>
      </c>
      <c r="G176" s="27">
        <v>-12739.080089999999</v>
      </c>
      <c r="H176" s="27">
        <v>-794719.22623999999</v>
      </c>
      <c r="I176" s="27">
        <v>-57278.683870000001</v>
      </c>
      <c r="J176" s="27">
        <v>-12316.49901</v>
      </c>
      <c r="K176" s="27">
        <v>7445.8429400000005</v>
      </c>
      <c r="L176" s="27">
        <v>-443333.54360000003</v>
      </c>
      <c r="M176" s="27">
        <v>-176528.12649</v>
      </c>
      <c r="N176" s="27">
        <v>-1705014.21465</v>
      </c>
      <c r="O176" s="164">
        <v>2036832.81076</v>
      </c>
      <c r="P176" s="27">
        <v>-1250907.25871</v>
      </c>
    </row>
    <row r="177" spans="2:17" ht="12" customHeight="1" x14ac:dyDescent="0.2">
      <c r="B177" s="1" t="s">
        <v>274</v>
      </c>
      <c r="C177" s="152" t="s">
        <v>275</v>
      </c>
      <c r="D177" s="27">
        <v>-41430.388869999995</v>
      </c>
      <c r="E177" s="27">
        <v>-9872.3729000000003</v>
      </c>
      <c r="F177" s="27">
        <v>-29438.6253</v>
      </c>
      <c r="G177" s="27">
        <v>-2027.0022099999999</v>
      </c>
      <c r="H177" s="27">
        <v>-22796.950390000002</v>
      </c>
      <c r="I177" s="27">
        <v>-5560.1556</v>
      </c>
      <c r="J177" s="27">
        <v>-19234.18822</v>
      </c>
      <c r="K177" s="27">
        <v>-14259.321689999999</v>
      </c>
      <c r="L177" s="27">
        <v>-20368.534670000001</v>
      </c>
      <c r="M177" s="27">
        <v>-3551.1638900000003</v>
      </c>
      <c r="N177" s="27">
        <v>-52109.750930000002</v>
      </c>
      <c r="O177" s="164">
        <v>-17481.89559</v>
      </c>
      <c r="P177" s="27">
        <v>-238130.35026000001</v>
      </c>
    </row>
    <row r="178" spans="2:17" ht="12" customHeight="1" x14ac:dyDescent="0.2">
      <c r="B178" s="1" t="s">
        <v>276</v>
      </c>
      <c r="C178" s="152" t="s">
        <v>277</v>
      </c>
      <c r="D178" s="27">
        <v>25968.33756</v>
      </c>
      <c r="E178" s="27">
        <v>15993.749820000001</v>
      </c>
      <c r="F178" s="27">
        <v>76695.998370000001</v>
      </c>
      <c r="G178" s="27">
        <v>5796.4081100000003</v>
      </c>
      <c r="H178" s="27">
        <v>26148.576129999998</v>
      </c>
      <c r="I178" s="27">
        <v>25922.386280000002</v>
      </c>
      <c r="J178" s="27">
        <v>52734.199369999995</v>
      </c>
      <c r="K178" s="27">
        <v>31912.55717</v>
      </c>
      <c r="L178" s="27">
        <v>26264.456529999999</v>
      </c>
      <c r="M178" s="27">
        <v>630.95441000000005</v>
      </c>
      <c r="N178" s="27">
        <v>43336.337060000005</v>
      </c>
      <c r="O178" s="164">
        <v>30470.940879999998</v>
      </c>
      <c r="P178" s="27">
        <v>361874.90169000003</v>
      </c>
    </row>
    <row r="179" spans="2:17" ht="12" customHeight="1" x14ac:dyDescent="0.2">
      <c r="B179" s="1" t="s">
        <v>278</v>
      </c>
      <c r="C179" s="152" t="s">
        <v>279</v>
      </c>
      <c r="D179" s="27">
        <v>-365095.20845999999</v>
      </c>
      <c r="E179" s="27">
        <v>-41034.881359999999</v>
      </c>
      <c r="F179" s="27">
        <v>206966.88115</v>
      </c>
      <c r="G179" s="27">
        <v>-48732.243689999996</v>
      </c>
      <c r="H179" s="27">
        <v>-43742.86505</v>
      </c>
      <c r="I179" s="27">
        <v>-91407.426980000004</v>
      </c>
      <c r="J179" s="27">
        <v>-226029.72197000001</v>
      </c>
      <c r="K179" s="27">
        <v>-35705.929520000005</v>
      </c>
      <c r="L179" s="27">
        <v>-86759.414749999996</v>
      </c>
      <c r="M179" s="27">
        <v>-81678.316760000002</v>
      </c>
      <c r="N179" s="27">
        <v>-59071.333299999998</v>
      </c>
      <c r="O179" s="164">
        <v>-453235.95937</v>
      </c>
      <c r="P179" s="27">
        <v>-1325526.4200599999</v>
      </c>
    </row>
    <row r="180" spans="2:17" ht="12" customHeight="1" thickBot="1" x14ac:dyDescent="0.25">
      <c r="B180" s="29" t="s">
        <v>280</v>
      </c>
      <c r="C180" s="166" t="s">
        <v>281</v>
      </c>
      <c r="D180" s="167">
        <v>25177.401999999998</v>
      </c>
      <c r="E180" s="167">
        <v>87911.462</v>
      </c>
      <c r="F180" s="167">
        <v>-28462.596000000001</v>
      </c>
      <c r="G180" s="167">
        <v>5967.53</v>
      </c>
      <c r="H180" s="167">
        <v>28309.392</v>
      </c>
      <c r="I180" s="167">
        <v>82793.922000000006</v>
      </c>
      <c r="J180" s="167">
        <v>52382.010999999999</v>
      </c>
      <c r="K180" s="167">
        <v>12756.687</v>
      </c>
      <c r="L180" s="167">
        <v>42803.565999999999</v>
      </c>
      <c r="M180" s="167">
        <v>95566.658739999999</v>
      </c>
      <c r="N180" s="167">
        <v>67932.493000000002</v>
      </c>
      <c r="O180" s="168">
        <v>923117.90301000001</v>
      </c>
      <c r="P180" s="167">
        <v>1396256.4307500001</v>
      </c>
    </row>
    <row r="181" spans="2:17" ht="12" thickBot="1" x14ac:dyDescent="0.25">
      <c r="B181" s="166"/>
      <c r="C181" s="169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8"/>
      <c r="P181" s="167"/>
    </row>
    <row r="182" spans="2:17" s="5" customFormat="1" ht="12" thickBot="1" x14ac:dyDescent="0.25">
      <c r="B182" s="169" t="s">
        <v>39</v>
      </c>
      <c r="C182" s="169" t="s">
        <v>38</v>
      </c>
      <c r="D182" s="182">
        <v>0</v>
      </c>
      <c r="E182" s="182">
        <v>0</v>
      </c>
      <c r="F182" s="182">
        <v>0</v>
      </c>
      <c r="G182" s="182">
        <v>0</v>
      </c>
      <c r="H182" s="182">
        <v>0</v>
      </c>
      <c r="I182" s="182">
        <v>0</v>
      </c>
      <c r="J182" s="182">
        <v>0</v>
      </c>
      <c r="K182" s="182">
        <v>0</v>
      </c>
      <c r="L182" s="182">
        <v>0</v>
      </c>
      <c r="M182" s="182">
        <v>0</v>
      </c>
      <c r="N182" s="182">
        <v>0</v>
      </c>
      <c r="O182" s="183">
        <v>0</v>
      </c>
      <c r="P182" s="182">
        <v>0</v>
      </c>
      <c r="Q182" s="1"/>
    </row>
    <row r="183" spans="2:17" x14ac:dyDescent="0.2">
      <c r="B183" s="152"/>
      <c r="C183" s="15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2:17" x14ac:dyDescent="0.2">
      <c r="B184" s="152"/>
      <c r="C184" s="1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ht="12" customHeight="1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3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.75" x14ac:dyDescent="0.2">
      <c r="B195" s="158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3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Q463"/>
  <sheetViews>
    <sheetView showGridLines="0" workbookViewId="0">
      <selection activeCell="D88" sqref="D88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thickBot="1" x14ac:dyDescent="0.25">
      <c r="A1"/>
    </row>
    <row r="2" spans="1:16" ht="16.5" thickBot="1" x14ac:dyDescent="0.3">
      <c r="B2" s="8" t="s">
        <v>372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12" customHeight="1" x14ac:dyDescent="0.2">
      <c r="B3" s="10"/>
      <c r="C3" s="10"/>
      <c r="D3" s="42" t="s">
        <v>373</v>
      </c>
      <c r="E3" s="42" t="s">
        <v>374</v>
      </c>
      <c r="F3" s="42" t="s">
        <v>375</v>
      </c>
      <c r="G3" s="42" t="s">
        <v>376</v>
      </c>
      <c r="H3" s="42" t="s">
        <v>377</v>
      </c>
      <c r="I3" s="42" t="s">
        <v>378</v>
      </c>
      <c r="J3" s="42" t="s">
        <v>379</v>
      </c>
      <c r="K3" s="42" t="s">
        <v>380</v>
      </c>
      <c r="L3" s="42" t="s">
        <v>381</v>
      </c>
      <c r="M3" s="42" t="s">
        <v>382</v>
      </c>
      <c r="N3" s="42" t="s">
        <v>383</v>
      </c>
      <c r="O3" s="42" t="s">
        <v>384</v>
      </c>
      <c r="P3" s="42" t="s">
        <v>30</v>
      </c>
    </row>
    <row r="4" spans="1:16" ht="12" thickBot="1" x14ac:dyDescent="0.25">
      <c r="D4" s="43" t="s">
        <v>369</v>
      </c>
      <c r="E4" s="43" t="s">
        <v>369</v>
      </c>
      <c r="F4" s="43" t="s">
        <v>369</v>
      </c>
      <c r="G4" s="43" t="s">
        <v>369</v>
      </c>
      <c r="H4" s="43" t="s">
        <v>369</v>
      </c>
      <c r="I4" s="43" t="s">
        <v>369</v>
      </c>
      <c r="J4" s="43" t="s">
        <v>369</v>
      </c>
      <c r="K4" s="43" t="s">
        <v>369</v>
      </c>
      <c r="L4" s="149" t="s">
        <v>369</v>
      </c>
      <c r="M4" s="43" t="s">
        <v>369</v>
      </c>
      <c r="N4" s="43" t="s">
        <v>369</v>
      </c>
      <c r="O4" s="43" t="s">
        <v>369</v>
      </c>
      <c r="P4" s="43" t="s">
        <v>369</v>
      </c>
    </row>
    <row r="5" spans="1:16" ht="12" customHeight="1" x14ac:dyDescent="0.2">
      <c r="B5" s="150" t="s">
        <v>31</v>
      </c>
      <c r="C5" s="151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B6" s="152"/>
      <c r="C6" s="153" t="s">
        <v>32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B7" s="152"/>
      <c r="C7" s="154" t="s">
        <v>33</v>
      </c>
      <c r="D7" s="16">
        <v>-3311946.2919099997</v>
      </c>
      <c r="E7" s="16">
        <v>-192564.3204</v>
      </c>
      <c r="F7" s="16">
        <v>-183075.64588</v>
      </c>
      <c r="G7" s="16">
        <v>-3312444.6461900002</v>
      </c>
      <c r="H7" s="16">
        <v>-232003.77265</v>
      </c>
      <c r="I7" s="16">
        <v>-191551.90526</v>
      </c>
      <c r="J7" s="16">
        <v>-3293333.0408000001</v>
      </c>
      <c r="K7" s="16">
        <v>-187278.78336</v>
      </c>
      <c r="L7" s="16">
        <v>-187634.75666999997</v>
      </c>
      <c r="M7" s="16">
        <v>-3333335.02562</v>
      </c>
      <c r="N7" s="16">
        <v>-192179.88983</v>
      </c>
      <c r="O7" s="16">
        <v>-175110.79472000001</v>
      </c>
      <c r="P7" s="16">
        <v>-14792458.873290002</v>
      </c>
    </row>
    <row r="8" spans="1:16" x14ac:dyDescent="0.2">
      <c r="B8" s="152"/>
      <c r="C8" s="155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B9" s="152"/>
      <c r="C9" s="152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52" t="s">
        <v>36</v>
      </c>
      <c r="C10" s="152" t="s">
        <v>37</v>
      </c>
      <c r="D10" s="18">
        <v>-3311946.2919099997</v>
      </c>
      <c r="E10" s="18">
        <v>-192564.3204</v>
      </c>
      <c r="F10" s="18">
        <v>-183075.64588</v>
      </c>
      <c r="G10" s="18">
        <v>-3312444.6461900002</v>
      </c>
      <c r="H10" s="18">
        <v>-232003.77265</v>
      </c>
      <c r="I10" s="18">
        <v>-191551.90526</v>
      </c>
      <c r="J10" s="18">
        <v>-3293333.0408000001</v>
      </c>
      <c r="K10" s="18">
        <v>-187278.78336</v>
      </c>
      <c r="L10" s="18">
        <v>-187634.75666999997</v>
      </c>
      <c r="M10" s="18">
        <v>-3333335.02562</v>
      </c>
      <c r="N10" s="18">
        <v>-192179.88983</v>
      </c>
      <c r="O10" s="18">
        <v>-175110.79472000001</v>
      </c>
      <c r="P10" s="18">
        <v>-14792458.873290002</v>
      </c>
    </row>
    <row r="11" spans="1:16" ht="12" customHeight="1" x14ac:dyDescent="0.2">
      <c r="B11" s="152"/>
      <c r="C11" s="152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2" customHeight="1" x14ac:dyDescent="0.2">
      <c r="B12" s="152" t="s">
        <v>39</v>
      </c>
      <c r="C12" s="162" t="s">
        <v>40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</row>
    <row r="13" spans="1:16" ht="12" customHeight="1" x14ac:dyDescent="0.2">
      <c r="B13" s="152"/>
      <c r="C13" s="153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B14" s="152"/>
      <c r="C14" s="152" t="s">
        <v>33</v>
      </c>
      <c r="D14" s="46">
        <v>65901919.000329986</v>
      </c>
      <c r="E14" s="46">
        <v>91927967.68573001</v>
      </c>
      <c r="F14" s="46">
        <v>67793020.041069999</v>
      </c>
      <c r="G14" s="46">
        <v>37770620.354369991</v>
      </c>
      <c r="H14" s="46">
        <v>53701991.051440001</v>
      </c>
      <c r="I14" s="46">
        <v>45560889.556299992</v>
      </c>
      <c r="J14" s="46">
        <v>39596871.977290012</v>
      </c>
      <c r="K14" s="46">
        <v>75945826.939320013</v>
      </c>
      <c r="L14" s="46">
        <v>53395419.638099991</v>
      </c>
      <c r="M14" s="46">
        <v>74512224.398760006</v>
      </c>
      <c r="N14" s="46">
        <v>88605025.553500012</v>
      </c>
      <c r="O14" s="46">
        <v>109791059.45411998</v>
      </c>
      <c r="P14" s="46">
        <v>804502835.65032983</v>
      </c>
    </row>
    <row r="15" spans="1:16" ht="12" customHeight="1" x14ac:dyDescent="0.2">
      <c r="B15" s="152"/>
      <c r="C15" s="152" t="s">
        <v>42</v>
      </c>
      <c r="D15" s="18">
        <v>-359590.34935000003</v>
      </c>
      <c r="E15" s="18">
        <v>-78314.855319999988</v>
      </c>
      <c r="F15" s="18">
        <v>-106998.53155</v>
      </c>
      <c r="G15" s="18">
        <v>-192423.17386000001</v>
      </c>
      <c r="H15" s="18">
        <v>-126830.61159999999</v>
      </c>
      <c r="I15" s="18">
        <v>-792225.04897999996</v>
      </c>
      <c r="J15" s="18">
        <v>-409449.88662</v>
      </c>
      <c r="K15" s="18">
        <v>-88675.987030000004</v>
      </c>
      <c r="L15" s="18">
        <v>-396397.43414999999</v>
      </c>
      <c r="M15" s="18">
        <v>-125693.17129999999</v>
      </c>
      <c r="N15" s="18">
        <v>-1049006.26709</v>
      </c>
      <c r="O15" s="18">
        <v>-1583886.3868200001</v>
      </c>
      <c r="P15" s="18">
        <v>-5309491.7036700007</v>
      </c>
    </row>
    <row r="16" spans="1:16" ht="12" customHeight="1" x14ac:dyDescent="0.2">
      <c r="B16" s="152"/>
      <c r="C16" s="154" t="s">
        <v>43</v>
      </c>
      <c r="D16" s="19">
        <v>66261509.349679984</v>
      </c>
      <c r="E16" s="19">
        <v>92006282.541050017</v>
      </c>
      <c r="F16" s="19">
        <v>67900018.572620004</v>
      </c>
      <c r="G16" s="19">
        <v>37963043.528229989</v>
      </c>
      <c r="H16" s="19">
        <v>53828821.663039997</v>
      </c>
      <c r="I16" s="19">
        <v>46353114.60527999</v>
      </c>
      <c r="J16" s="19">
        <v>40006321.863910012</v>
      </c>
      <c r="K16" s="19">
        <v>76034502.926350012</v>
      </c>
      <c r="L16" s="19">
        <v>53791817.072249994</v>
      </c>
      <c r="M16" s="19">
        <v>74637917.57006</v>
      </c>
      <c r="N16" s="19">
        <v>89654031.820590004</v>
      </c>
      <c r="O16" s="19">
        <v>111374945.84093998</v>
      </c>
      <c r="P16" s="19">
        <v>809812327.35399997</v>
      </c>
    </row>
    <row r="17" spans="2:16" ht="12" customHeight="1" x14ac:dyDescent="0.2">
      <c r="B17" s="152"/>
      <c r="C17" s="155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2:16" ht="12" customHeight="1" x14ac:dyDescent="0.2">
      <c r="B18" s="152"/>
      <c r="C18" s="152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2:16" ht="12" customHeight="1" x14ac:dyDescent="0.2">
      <c r="B19" s="152" t="s">
        <v>44</v>
      </c>
      <c r="C19" s="152" t="s">
        <v>45</v>
      </c>
      <c r="D19" s="18">
        <v>25230122.045169983</v>
      </c>
      <c r="E19" s="18">
        <v>26423181.094200004</v>
      </c>
      <c r="F19" s="18">
        <v>29928674.018399991</v>
      </c>
      <c r="G19" s="18">
        <v>15766224.001499988</v>
      </c>
      <c r="H19" s="18">
        <v>30156004.281619996</v>
      </c>
      <c r="I19" s="18">
        <v>24368288.752549998</v>
      </c>
      <c r="J19" s="18">
        <v>21910285.378599998</v>
      </c>
      <c r="K19" s="18">
        <v>33256883.15904</v>
      </c>
      <c r="L19" s="18">
        <v>26647840.742239997</v>
      </c>
      <c r="M19" s="18">
        <v>46317147.429140002</v>
      </c>
      <c r="N19" s="18">
        <v>24850075.923149999</v>
      </c>
      <c r="O19" s="18">
        <v>41826123.466780007</v>
      </c>
      <c r="P19" s="18">
        <v>346680850.29238999</v>
      </c>
    </row>
    <row r="20" spans="2:16" ht="12" customHeight="1" x14ac:dyDescent="0.2">
      <c r="B20" s="152" t="s">
        <v>46</v>
      </c>
      <c r="C20" s="152" t="s">
        <v>47</v>
      </c>
      <c r="D20" s="18">
        <v>-829982.68147000007</v>
      </c>
      <c r="E20" s="18">
        <v>-527094.92911000003</v>
      </c>
      <c r="F20" s="18">
        <v>11676847.077989999</v>
      </c>
      <c r="G20" s="18">
        <v>1215053.9539699999</v>
      </c>
      <c r="H20" s="18">
        <v>-252495.06811000002</v>
      </c>
      <c r="I20" s="18">
        <v>-1264819.9774500001</v>
      </c>
      <c r="J20" s="18">
        <v>-937332.50364999997</v>
      </c>
      <c r="K20" s="18">
        <v>-902811.05636000005</v>
      </c>
      <c r="L20" s="18">
        <v>-491109.66704999999</v>
      </c>
      <c r="M20" s="18">
        <v>738646.90619000001</v>
      </c>
      <c r="N20" s="18">
        <v>38554005.492109999</v>
      </c>
      <c r="O20" s="18">
        <v>13122069.138020001</v>
      </c>
      <c r="P20" s="18">
        <v>60100976.685079999</v>
      </c>
    </row>
    <row r="21" spans="2:16" ht="12" customHeight="1" x14ac:dyDescent="0.2">
      <c r="B21" s="152" t="s">
        <v>48</v>
      </c>
      <c r="C21" s="152" t="s">
        <v>49</v>
      </c>
      <c r="D21" s="18">
        <v>35994407.885169998</v>
      </c>
      <c r="E21" s="18">
        <v>27236391.931919999</v>
      </c>
      <c r="F21" s="18">
        <v>17230.529780000448</v>
      </c>
      <c r="G21" s="18">
        <v>9729.2636800035834</v>
      </c>
      <c r="H21" s="18">
        <v>7269.2123300018311</v>
      </c>
      <c r="I21" s="18">
        <v>88.374940002441406</v>
      </c>
      <c r="J21" s="18">
        <v>83.231889999999993</v>
      </c>
      <c r="K21" s="18">
        <v>4707.3739500000001</v>
      </c>
      <c r="L21" s="18">
        <v>-24981.4529</v>
      </c>
      <c r="M21" s="18">
        <v>171357.43581</v>
      </c>
      <c r="N21" s="18">
        <v>-5450.9936399999997</v>
      </c>
      <c r="O21" s="18">
        <v>-37275.560090000006</v>
      </c>
      <c r="P21" s="18">
        <v>63373557.232840002</v>
      </c>
    </row>
    <row r="22" spans="2:16" ht="12" customHeight="1" x14ac:dyDescent="0.2">
      <c r="B22" s="152" t="s">
        <v>50</v>
      </c>
      <c r="C22" s="152" t="s">
        <v>51</v>
      </c>
      <c r="D22" s="18">
        <v>49043.578999999998</v>
      </c>
      <c r="E22" s="18">
        <v>736517.23259999999</v>
      </c>
      <c r="F22" s="18">
        <v>590834.9057</v>
      </c>
      <c r="G22" s="18">
        <v>570171.03579999995</v>
      </c>
      <c r="H22" s="18">
        <v>525899.17449999996</v>
      </c>
      <c r="I22" s="18">
        <v>519698.47160000005</v>
      </c>
      <c r="J22" s="18">
        <v>625713.89925999998</v>
      </c>
      <c r="K22" s="18">
        <v>636499.76159999997</v>
      </c>
      <c r="L22" s="18">
        <v>589345.87700999994</v>
      </c>
      <c r="M22" s="18">
        <v>636848.23770000006</v>
      </c>
      <c r="N22" s="18">
        <v>648183.66269000003</v>
      </c>
      <c r="O22" s="18">
        <v>1235980.1493600002</v>
      </c>
      <c r="P22" s="18">
        <v>7364735.9868200002</v>
      </c>
    </row>
    <row r="23" spans="2:16" ht="12" customHeight="1" x14ac:dyDescent="0.2">
      <c r="B23" s="152" t="s">
        <v>52</v>
      </c>
      <c r="C23" s="152" t="s">
        <v>53</v>
      </c>
      <c r="D23" s="18">
        <v>10396.81992</v>
      </c>
      <c r="E23" s="18">
        <v>6651.7668899999999</v>
      </c>
      <c r="F23" s="18">
        <v>10682</v>
      </c>
      <c r="G23" s="18">
        <v>5286.4120000000003</v>
      </c>
      <c r="H23" s="18">
        <v>7102.9712199999994</v>
      </c>
      <c r="I23" s="18">
        <v>-2990.5569999999998</v>
      </c>
      <c r="J23" s="18">
        <v>7770.1094899999998</v>
      </c>
      <c r="K23" s="18">
        <v>4652.1165899999996</v>
      </c>
      <c r="L23" s="18">
        <v>13219.50432</v>
      </c>
      <c r="M23" s="18">
        <v>9089.1841999999997</v>
      </c>
      <c r="N23" s="18">
        <v>44885.583780000001</v>
      </c>
      <c r="O23" s="18">
        <v>25872.781619999998</v>
      </c>
      <c r="P23" s="18">
        <v>142618.69302999999</v>
      </c>
    </row>
    <row r="24" spans="2:16" ht="12" customHeight="1" x14ac:dyDescent="0.2">
      <c r="B24" s="152"/>
      <c r="C24" s="152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2:16" ht="12" customHeight="1" x14ac:dyDescent="0.2">
      <c r="B25" s="152" t="s">
        <v>55</v>
      </c>
      <c r="C25" s="152" t="s">
        <v>56</v>
      </c>
      <c r="D25" s="18">
        <v>3868946.7032599994</v>
      </c>
      <c r="E25" s="18">
        <v>29232196.256919999</v>
      </c>
      <c r="F25" s="18">
        <v>17038478.468290001</v>
      </c>
      <c r="G25" s="18">
        <v>10771697.299289996</v>
      </c>
      <c r="H25" s="18">
        <v>15543678.89357</v>
      </c>
      <c r="I25" s="18">
        <v>14662608.325979996</v>
      </c>
      <c r="J25" s="18">
        <v>8782515.5389099997</v>
      </c>
      <c r="K25" s="18">
        <v>34775141.851159997</v>
      </c>
      <c r="L25" s="18">
        <v>17706297.175440006</v>
      </c>
      <c r="M25" s="18">
        <v>17487607.411579993</v>
      </c>
      <c r="N25" s="18">
        <v>17230472.577829998</v>
      </c>
      <c r="O25" s="18">
        <v>40591114.857099988</v>
      </c>
      <c r="P25" s="18">
        <v>227690755.35932997</v>
      </c>
    </row>
    <row r="26" spans="2:16" ht="12" customHeight="1" x14ac:dyDescent="0.2">
      <c r="B26" s="152" t="s">
        <v>57</v>
      </c>
      <c r="C26" s="152" t="s">
        <v>58</v>
      </c>
      <c r="D26" s="18">
        <v>-465829.55825999996</v>
      </c>
      <c r="E26" s="18">
        <v>2600680.73802</v>
      </c>
      <c r="F26" s="18">
        <v>2932970.4402800002</v>
      </c>
      <c r="G26" s="18">
        <v>3260835.2963700001</v>
      </c>
      <c r="H26" s="18">
        <v>2723727.39231</v>
      </c>
      <c r="I26" s="18">
        <v>2639824.81269</v>
      </c>
      <c r="J26" s="18">
        <v>2862161.2933700001</v>
      </c>
      <c r="K26" s="18">
        <v>1844409.9364700001</v>
      </c>
      <c r="L26" s="18">
        <v>2795278.3946500001</v>
      </c>
      <c r="M26" s="18">
        <v>2942978.2725399998</v>
      </c>
      <c r="N26" s="18">
        <v>2530956.2177900001</v>
      </c>
      <c r="O26" s="18">
        <v>6132999.8742500003</v>
      </c>
      <c r="P26" s="18">
        <v>32800993.110480003</v>
      </c>
    </row>
    <row r="27" spans="2:16" ht="12" customHeight="1" x14ac:dyDescent="0.2">
      <c r="B27" s="152" t="s">
        <v>59</v>
      </c>
      <c r="C27" s="152" t="s">
        <v>60</v>
      </c>
      <c r="D27" s="18">
        <v>983324.45967000001</v>
      </c>
      <c r="E27" s="18">
        <v>3170608.59803</v>
      </c>
      <c r="F27" s="18">
        <v>2514428.8008499998</v>
      </c>
      <c r="G27" s="18">
        <v>2553213.9560100003</v>
      </c>
      <c r="H27" s="18">
        <v>2171537.0782499998</v>
      </c>
      <c r="I27" s="18">
        <v>2323918.2772600004</v>
      </c>
      <c r="J27" s="18">
        <v>2866369.6947699999</v>
      </c>
      <c r="K27" s="18">
        <v>2804296.7686399999</v>
      </c>
      <c r="L27" s="18">
        <v>2581915.9391999999</v>
      </c>
      <c r="M27" s="18">
        <v>2392601.4277499998</v>
      </c>
      <c r="N27" s="18">
        <v>2369543.64738</v>
      </c>
      <c r="O27" s="18">
        <v>4225621.4164899997</v>
      </c>
      <c r="P27" s="18">
        <v>30957380.064299997</v>
      </c>
    </row>
    <row r="28" spans="2:16" ht="12" customHeight="1" x14ac:dyDescent="0.2">
      <c r="B28" s="152" t="s">
        <v>61</v>
      </c>
      <c r="C28" s="152" t="s">
        <v>62</v>
      </c>
      <c r="D28" s="18">
        <v>-21589.646089999998</v>
      </c>
      <c r="E28" s="18">
        <v>423561.54520999995</v>
      </c>
      <c r="F28" s="18">
        <v>424613.46072000003</v>
      </c>
      <c r="G28" s="18">
        <v>881238.46863999998</v>
      </c>
      <c r="H28" s="18">
        <v>513267.73627999995</v>
      </c>
      <c r="I28" s="18">
        <v>422396.22311000002</v>
      </c>
      <c r="J28" s="18">
        <v>919971.76786999998</v>
      </c>
      <c r="K28" s="18">
        <v>408063.49083999998</v>
      </c>
      <c r="L28" s="18">
        <v>473715.88092999998</v>
      </c>
      <c r="M28" s="18">
        <v>817088.94287999999</v>
      </c>
      <c r="N28" s="18">
        <v>399475.92666</v>
      </c>
      <c r="O28" s="18">
        <v>1417654.1093899999</v>
      </c>
      <c r="P28" s="18">
        <v>7079457.906440001</v>
      </c>
    </row>
    <row r="29" spans="2:16" ht="12" customHeight="1" x14ac:dyDescent="0.2">
      <c r="B29" s="152" t="s">
        <v>63</v>
      </c>
      <c r="C29" s="152" t="s">
        <v>64</v>
      </c>
      <c r="D29" s="18">
        <v>13174.92943</v>
      </c>
      <c r="E29" s="18">
        <v>199386.31599999999</v>
      </c>
      <c r="F29" s="18">
        <v>210491.90299999999</v>
      </c>
      <c r="G29" s="18">
        <v>113265.7</v>
      </c>
      <c r="H29" s="18">
        <v>91769.730249999993</v>
      </c>
      <c r="I29" s="18">
        <v>92222.895999999993</v>
      </c>
      <c r="J29" s="18">
        <v>133523.14720000001</v>
      </c>
      <c r="K29" s="18">
        <v>159557.274</v>
      </c>
      <c r="L29" s="18">
        <v>185025.31372999999</v>
      </c>
      <c r="M29" s="18">
        <v>142755.02100000001</v>
      </c>
      <c r="N29" s="18">
        <v>208880.11153999998</v>
      </c>
      <c r="O29" s="18">
        <v>262734.36038999999</v>
      </c>
      <c r="P29" s="18">
        <v>1812786.7025399997</v>
      </c>
    </row>
    <row r="30" spans="2:16" ht="12" customHeight="1" x14ac:dyDescent="0.2">
      <c r="B30" s="152" t="s">
        <v>65</v>
      </c>
      <c r="C30" s="152" t="s">
        <v>66</v>
      </c>
      <c r="D30" s="18">
        <v>503822.94052</v>
      </c>
      <c r="E30" s="18">
        <v>1463713.19135</v>
      </c>
      <c r="F30" s="18">
        <v>1277105.2595299999</v>
      </c>
      <c r="G30" s="18">
        <v>1185450.7489500002</v>
      </c>
      <c r="H30" s="18">
        <v>1078755.3858399999</v>
      </c>
      <c r="I30" s="18">
        <v>1051922.5995700001</v>
      </c>
      <c r="J30" s="18">
        <v>1153753.32241</v>
      </c>
      <c r="K30" s="18">
        <v>1469362.9330999998</v>
      </c>
      <c r="L30" s="18">
        <v>1429006.7082199999</v>
      </c>
      <c r="M30" s="18">
        <v>1561055.1052699999</v>
      </c>
      <c r="N30" s="18">
        <v>1500352.3412899999</v>
      </c>
      <c r="O30" s="18">
        <v>2158457.8087900002</v>
      </c>
      <c r="P30" s="18">
        <v>15832758.344839999</v>
      </c>
    </row>
    <row r="31" spans="2:16" ht="12" customHeight="1" x14ac:dyDescent="0.2">
      <c r="B31" s="152"/>
      <c r="C31" s="152" t="s">
        <v>339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2:16" ht="12" customHeight="1" x14ac:dyDescent="0.2">
      <c r="B32" s="152" t="s">
        <v>68</v>
      </c>
      <c r="C32" s="152" t="s">
        <v>340</v>
      </c>
      <c r="D32" s="18">
        <v>24133.6024</v>
      </c>
      <c r="E32" s="18">
        <v>520722.82462999999</v>
      </c>
      <c r="F32" s="18">
        <v>664904.57299999997</v>
      </c>
      <c r="G32" s="18">
        <v>1016202.1076</v>
      </c>
      <c r="H32" s="18">
        <v>644575.72900000005</v>
      </c>
      <c r="I32" s="18">
        <v>756864.74965999997</v>
      </c>
      <c r="J32" s="18">
        <v>1019563.8010900001</v>
      </c>
      <c r="K32" s="18">
        <v>974722.22438999999</v>
      </c>
      <c r="L32" s="18">
        <v>573879.31211000006</v>
      </c>
      <c r="M32" s="18">
        <v>878635.24570000009</v>
      </c>
      <c r="N32" s="18">
        <v>664410.86017999996</v>
      </c>
      <c r="O32" s="18">
        <v>1878671.2583899999</v>
      </c>
      <c r="P32" s="18">
        <v>9617286.2881499995</v>
      </c>
    </row>
    <row r="33" spans="1:17" ht="12" customHeight="1" x14ac:dyDescent="0.2">
      <c r="B33" s="152"/>
      <c r="C33" s="152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7" ht="12" customHeight="1" x14ac:dyDescent="0.2">
      <c r="B34" s="152" t="s">
        <v>71</v>
      </c>
      <c r="C34" s="152" t="s">
        <v>72</v>
      </c>
      <c r="D34" s="18">
        <v>0</v>
      </c>
      <c r="E34" s="18">
        <v>0</v>
      </c>
      <c r="F34" s="18">
        <v>0</v>
      </c>
      <c r="G34" s="18">
        <v>35.262260000000005</v>
      </c>
      <c r="H34" s="18">
        <v>0</v>
      </c>
      <c r="I34" s="18">
        <v>2</v>
      </c>
      <c r="J34" s="18">
        <v>0</v>
      </c>
      <c r="K34" s="18">
        <v>0</v>
      </c>
      <c r="L34" s="18">
        <v>568886.60823000001</v>
      </c>
      <c r="M34" s="18">
        <v>0</v>
      </c>
      <c r="N34" s="18">
        <v>-4.4268599999999996</v>
      </c>
      <c r="O34" s="18">
        <v>-0.3145</v>
      </c>
      <c r="P34" s="18">
        <v>568919.12913000002</v>
      </c>
    </row>
    <row r="35" spans="1:17" ht="12" customHeight="1" x14ac:dyDescent="0.2">
      <c r="B35" s="152"/>
      <c r="C35" s="152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7" ht="12" customHeight="1" x14ac:dyDescent="0.2">
      <c r="B36" s="152" t="s">
        <v>74</v>
      </c>
      <c r="C36" s="152" t="s">
        <v>75</v>
      </c>
      <c r="D36" s="18">
        <v>541947.92160999996</v>
      </c>
      <c r="E36" s="18">
        <v>441451.11907000007</v>
      </c>
      <c r="F36" s="18">
        <v>505758.60352999991</v>
      </c>
      <c r="G36" s="18">
        <v>422216.84830000001</v>
      </c>
      <c r="H36" s="18">
        <v>490898.53438000003</v>
      </c>
      <c r="I36" s="18">
        <v>-9135.3926100001336</v>
      </c>
      <c r="J36" s="18">
        <v>252493.29607999991</v>
      </c>
      <c r="K36" s="18">
        <v>510341.10590000002</v>
      </c>
      <c r="L36" s="18">
        <v>347099.30197000009</v>
      </c>
      <c r="M36" s="18">
        <v>416413.77899999998</v>
      </c>
      <c r="N36" s="18">
        <v>-390761.37039999996</v>
      </c>
      <c r="O36" s="18">
        <v>-3048963.8918699999</v>
      </c>
      <c r="P36" s="18">
        <v>479759.85495999968</v>
      </c>
    </row>
    <row r="37" spans="1:17" s="5" customFormat="1" ht="12" customHeight="1" thickBot="1" x14ac:dyDescent="0.25">
      <c r="B37" s="156" t="s">
        <v>370</v>
      </c>
      <c r="C37" s="157" t="s">
        <v>341</v>
      </c>
      <c r="D37" s="22">
        <v>62589972.708419986</v>
      </c>
      <c r="E37" s="22">
        <v>91735403.365330011</v>
      </c>
      <c r="F37" s="22">
        <v>67609944.395190001</v>
      </c>
      <c r="G37" s="22">
        <v>34458175.708179988</v>
      </c>
      <c r="H37" s="22">
        <v>53469987.278789997</v>
      </c>
      <c r="I37" s="22">
        <v>45369337.651039995</v>
      </c>
      <c r="J37" s="22">
        <v>36303538.936490014</v>
      </c>
      <c r="K37" s="22">
        <v>75758548.155960009</v>
      </c>
      <c r="L37" s="22">
        <v>53207784.881429993</v>
      </c>
      <c r="M37" s="22">
        <v>71178889.373140007</v>
      </c>
      <c r="N37" s="22">
        <v>88412845.663670018</v>
      </c>
      <c r="O37" s="22">
        <v>109615948.65939999</v>
      </c>
      <c r="P37" s="22">
        <v>789710376.77704</v>
      </c>
      <c r="Q37" s="1"/>
    </row>
    <row r="38" spans="1:17" ht="12" customHeight="1" x14ac:dyDescent="0.2">
      <c r="B38" s="152"/>
      <c r="C38" s="15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">
      <c r="B39" s="41" t="s">
        <v>77</v>
      </c>
      <c r="C39" s="152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25">
      <c r="B40" s="158" t="s">
        <v>78</v>
      </c>
      <c r="C40" s="15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159" t="s">
        <v>44</v>
      </c>
      <c r="C41" s="159" t="s">
        <v>79</v>
      </c>
      <c r="D41" s="25">
        <v>25230122.045169983</v>
      </c>
      <c r="E41" s="25">
        <v>26423181.094200004</v>
      </c>
      <c r="F41" s="25">
        <v>29928674.018399991</v>
      </c>
      <c r="G41" s="25">
        <v>15766224.001499988</v>
      </c>
      <c r="H41" s="25">
        <v>30156004.281619996</v>
      </c>
      <c r="I41" s="25">
        <v>24368288.752549998</v>
      </c>
      <c r="J41" s="25">
        <v>21910285.378599998</v>
      </c>
      <c r="K41" s="25">
        <v>33256883.15904</v>
      </c>
      <c r="L41" s="25">
        <v>26647840.742239997</v>
      </c>
      <c r="M41" s="25">
        <v>46317147.429140002</v>
      </c>
      <c r="N41" s="25">
        <v>24850075.923149999</v>
      </c>
      <c r="O41" s="25">
        <v>41826123.466780007</v>
      </c>
      <c r="P41" s="25">
        <v>346680850.29238999</v>
      </c>
      <c r="Q41" s="1"/>
    </row>
    <row r="42" spans="1:17" ht="12" customHeight="1" x14ac:dyDescent="0.2">
      <c r="B42" s="152" t="s">
        <v>80</v>
      </c>
      <c r="C42" s="160" t="s">
        <v>81</v>
      </c>
      <c r="D42" s="26">
        <v>26623858.364059981</v>
      </c>
      <c r="E42" s="26">
        <v>25411249.553880006</v>
      </c>
      <c r="F42" s="26">
        <v>29318379.77807999</v>
      </c>
      <c r="G42" s="26">
        <v>15279264.55133999</v>
      </c>
      <c r="H42" s="26">
        <v>29408128.715399995</v>
      </c>
      <c r="I42" s="26">
        <v>23487455.454360001</v>
      </c>
      <c r="J42" s="26">
        <v>21277937.877750002</v>
      </c>
      <c r="K42" s="26">
        <v>32787228.653140001</v>
      </c>
      <c r="L42" s="26">
        <v>26000128.050639998</v>
      </c>
      <c r="M42" s="26">
        <v>45672436.28768</v>
      </c>
      <c r="N42" s="26">
        <v>24210331.324639998</v>
      </c>
      <c r="O42" s="26">
        <v>40524415.464750007</v>
      </c>
      <c r="P42" s="26">
        <v>340000814.07571995</v>
      </c>
    </row>
    <row r="43" spans="1:17" ht="12" customHeight="1" x14ac:dyDescent="0.2">
      <c r="B43" s="152" t="s">
        <v>82</v>
      </c>
      <c r="C43" s="152" t="s">
        <v>342</v>
      </c>
      <c r="D43" s="27">
        <v>49907918.825669982</v>
      </c>
      <c r="E43" s="27">
        <v>48435499.476030007</v>
      </c>
      <c r="F43" s="27">
        <v>52299082.368319996</v>
      </c>
      <c r="G43" s="27">
        <v>37743106.101029992</v>
      </c>
      <c r="H43" s="27">
        <v>51931847.736859992</v>
      </c>
      <c r="I43" s="27">
        <v>46045280.235690005</v>
      </c>
      <c r="J43" s="27">
        <v>43725553.122830003</v>
      </c>
      <c r="K43" s="27">
        <v>55201706.665279999</v>
      </c>
      <c r="L43" s="27">
        <v>48588003.053070001</v>
      </c>
      <c r="M43" s="27">
        <v>68183577.199949995</v>
      </c>
      <c r="N43" s="27">
        <v>47769446.420510001</v>
      </c>
      <c r="O43" s="27">
        <v>63688337.938510001</v>
      </c>
      <c r="P43" s="27">
        <v>613519359.14374995</v>
      </c>
    </row>
    <row r="44" spans="1:17" ht="12" customHeight="1" x14ac:dyDescent="0.2">
      <c r="B44" s="152"/>
      <c r="C44" s="155" t="s">
        <v>343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2" customHeight="1" x14ac:dyDescent="0.2">
      <c r="A45" s="7"/>
      <c r="B45" s="152"/>
      <c r="C45" s="161" t="s">
        <v>85</v>
      </c>
      <c r="D45" s="27">
        <v>35903307.234349996</v>
      </c>
      <c r="E45" s="27">
        <v>34432694.655819997</v>
      </c>
      <c r="F45" s="27">
        <v>35158540.220089994</v>
      </c>
      <c r="G45" s="27">
        <v>38471306.403860003</v>
      </c>
      <c r="H45" s="27">
        <v>38167918.797430001</v>
      </c>
      <c r="I45" s="27">
        <v>35247328.119000003</v>
      </c>
      <c r="J45" s="27">
        <v>32003465.66172</v>
      </c>
      <c r="K45" s="27">
        <v>33485186.88907</v>
      </c>
      <c r="L45" s="27">
        <v>35991870.50169</v>
      </c>
      <c r="M45" s="27">
        <v>51286435.523100004</v>
      </c>
      <c r="N45" s="27">
        <v>36090491.809799999</v>
      </c>
      <c r="O45" s="27">
        <v>41083531.000220001</v>
      </c>
      <c r="P45" s="27">
        <v>447322076.81615001</v>
      </c>
    </row>
    <row r="46" spans="1:17" ht="12" customHeight="1" x14ac:dyDescent="0.2">
      <c r="B46" s="152"/>
      <c r="C46" s="161" t="s">
        <v>86</v>
      </c>
      <c r="D46" s="27">
        <v>6179911.6717799995</v>
      </c>
      <c r="E46" s="27">
        <v>6798185.7102499986</v>
      </c>
      <c r="F46" s="27">
        <v>7042387.64224</v>
      </c>
      <c r="G46" s="27">
        <v>7611233.4744799994</v>
      </c>
      <c r="H46" s="27">
        <v>7783457.1122399997</v>
      </c>
      <c r="I46" s="27">
        <v>7016087.6285100002</v>
      </c>
      <c r="J46" s="27">
        <v>6055485.3116499996</v>
      </c>
      <c r="K46" s="27">
        <v>6433546.7680500001</v>
      </c>
      <c r="L46" s="27">
        <v>6831607.7481199997</v>
      </c>
      <c r="M46" s="27">
        <v>10490512.301650001</v>
      </c>
      <c r="N46" s="27">
        <v>7328965.2063300004</v>
      </c>
      <c r="O46" s="27">
        <v>8816914.1450499985</v>
      </c>
      <c r="P46" s="27">
        <v>88388294.720350012</v>
      </c>
    </row>
    <row r="47" spans="1:17" ht="12" customHeight="1" x14ac:dyDescent="0.2">
      <c r="B47" s="152"/>
      <c r="C47" s="161" t="s">
        <v>87</v>
      </c>
      <c r="D47" s="27">
        <v>591.774</v>
      </c>
      <c r="E47" s="27">
        <v>46792.008000000002</v>
      </c>
      <c r="F47" s="27">
        <v>203641.94899999999</v>
      </c>
      <c r="G47" s="27">
        <v>18044.111000000001</v>
      </c>
      <c r="H47" s="27">
        <v>105.914</v>
      </c>
      <c r="I47" s="27">
        <v>1158.828</v>
      </c>
      <c r="J47" s="27">
        <v>2609.3159999999998</v>
      </c>
      <c r="K47" s="27">
        <v>10405605.275</v>
      </c>
      <c r="L47" s="27">
        <v>314058.26</v>
      </c>
      <c r="M47" s="27">
        <v>248.83600000000001</v>
      </c>
      <c r="N47" s="27">
        <v>565.42200000000003</v>
      </c>
      <c r="O47" s="27">
        <v>30125.883999999998</v>
      </c>
      <c r="P47" s="27">
        <v>11023547.577</v>
      </c>
    </row>
    <row r="48" spans="1:17" ht="12" customHeight="1" x14ac:dyDescent="0.2">
      <c r="B48" s="152"/>
      <c r="C48" s="161" t="s">
        <v>88</v>
      </c>
      <c r="D48" s="27">
        <v>813976.26455999992</v>
      </c>
      <c r="E48" s="27">
        <v>1970659.3926300001</v>
      </c>
      <c r="F48" s="27">
        <v>3640088.94001</v>
      </c>
      <c r="G48" s="27">
        <v>3705779.9466900001</v>
      </c>
      <c r="H48" s="27">
        <v>1052780.4614600001</v>
      </c>
      <c r="I48" s="27">
        <v>803473.05719000008</v>
      </c>
      <c r="J48" s="27">
        <v>276545.59083</v>
      </c>
      <c r="K48" s="27">
        <v>383701.77542999998</v>
      </c>
      <c r="L48" s="27">
        <v>1520040.87194</v>
      </c>
      <c r="M48" s="27">
        <v>221333.65758999999</v>
      </c>
      <c r="N48" s="27">
        <v>-1506032.2396499999</v>
      </c>
      <c r="O48" s="27">
        <v>1207351.5733200002</v>
      </c>
      <c r="P48" s="27">
        <v>14089699.292000003</v>
      </c>
    </row>
    <row r="49" spans="2:17" ht="12" customHeight="1" x14ac:dyDescent="0.2">
      <c r="B49" s="152"/>
      <c r="C49" s="161" t="s">
        <v>89</v>
      </c>
      <c r="D49" s="27">
        <v>181124.49900000001</v>
      </c>
      <c r="E49" s="27">
        <v>180045.59299999999</v>
      </c>
      <c r="F49" s="27">
        <v>175627.745</v>
      </c>
      <c r="G49" s="27">
        <v>181841.823</v>
      </c>
      <c r="H49" s="27">
        <v>189798.701</v>
      </c>
      <c r="I49" s="27">
        <v>-10366.745999999999</v>
      </c>
      <c r="J49" s="27">
        <v>185683.89499999999</v>
      </c>
      <c r="K49" s="27">
        <v>183690.00399999999</v>
      </c>
      <c r="L49" s="27">
        <v>193413.261</v>
      </c>
      <c r="M49" s="27">
        <v>194949.576</v>
      </c>
      <c r="N49" s="27">
        <v>210192.24100000001</v>
      </c>
      <c r="O49" s="27">
        <v>-18398.663</v>
      </c>
      <c r="P49" s="27">
        <v>1847601.929</v>
      </c>
    </row>
    <row r="50" spans="2:17" ht="12" customHeight="1" x14ac:dyDescent="0.2">
      <c r="B50" s="152"/>
      <c r="C50" s="161" t="s">
        <v>90</v>
      </c>
      <c r="D50" s="27">
        <v>2198857.3560000001</v>
      </c>
      <c r="E50" s="27">
        <v>2201027.3539999998</v>
      </c>
      <c r="F50" s="27">
        <v>2112957.548</v>
      </c>
      <c r="G50" s="27">
        <v>2131592.4509999999</v>
      </c>
      <c r="H50" s="27">
        <v>2249107.4870000002</v>
      </c>
      <c r="I50" s="27">
        <v>-178335.38699999999</v>
      </c>
      <c r="J50" s="27">
        <v>2395686.7680000002</v>
      </c>
      <c r="K50" s="27">
        <v>2340303.6039999998</v>
      </c>
      <c r="L50" s="27">
        <v>2506507.0980000002</v>
      </c>
      <c r="M50" s="27">
        <v>2788928.2889999999</v>
      </c>
      <c r="N50" s="27">
        <v>2747019.8879999998</v>
      </c>
      <c r="O50" s="27">
        <v>-364392.59</v>
      </c>
      <c r="P50" s="27">
        <v>23129259.866</v>
      </c>
    </row>
    <row r="51" spans="2:17" ht="12" customHeight="1" x14ac:dyDescent="0.2">
      <c r="B51" s="152"/>
      <c r="C51" s="161" t="s">
        <v>91</v>
      </c>
      <c r="D51" s="27">
        <v>3415097.7335000001</v>
      </c>
      <c r="E51" s="27">
        <v>1158691.7244899999</v>
      </c>
      <c r="F51" s="27">
        <v>2585704.12604</v>
      </c>
      <c r="G51" s="27">
        <v>1800799.8964499999</v>
      </c>
      <c r="H51" s="27">
        <v>2443342.9558099997</v>
      </c>
      <c r="I51" s="27">
        <v>3169373.2941000001</v>
      </c>
      <c r="J51" s="27">
        <v>3222599.7399300002</v>
      </c>
      <c r="K51" s="27">
        <v>520981.67585</v>
      </c>
      <c r="L51" s="27">
        <v>586030.74643000006</v>
      </c>
      <c r="M51" s="27">
        <v>857168.87971000001</v>
      </c>
      <c r="N51" s="27">
        <v>1358403.49477</v>
      </c>
      <c r="O51" s="27">
        <v>6875854.9339199997</v>
      </c>
      <c r="P51" s="27">
        <v>27994049.201000001</v>
      </c>
    </row>
    <row r="52" spans="2:17" ht="12" customHeight="1" x14ac:dyDescent="0.2">
      <c r="B52" s="152"/>
      <c r="C52" s="161" t="s">
        <v>92</v>
      </c>
      <c r="D52" s="27">
        <v>462562.88190000004</v>
      </c>
      <c r="E52" s="27">
        <v>482887.16536000004</v>
      </c>
      <c r="F52" s="27">
        <v>385756.25571000006</v>
      </c>
      <c r="G52" s="27">
        <v>444070.88374999992</v>
      </c>
      <c r="H52" s="27">
        <v>406933.87468999991</v>
      </c>
      <c r="I52" s="27">
        <v>358081.41999000002</v>
      </c>
      <c r="J52" s="27">
        <v>289006.32211000001</v>
      </c>
      <c r="K52" s="27">
        <v>1012698.76722</v>
      </c>
      <c r="L52" s="27">
        <v>992540.25919000001</v>
      </c>
      <c r="M52" s="27">
        <v>1460318.4025000001</v>
      </c>
      <c r="N52" s="27">
        <v>807142.56966000004</v>
      </c>
      <c r="O52" s="27">
        <v>5595068.5706000002</v>
      </c>
      <c r="P52" s="27">
        <v>12697067.372680001</v>
      </c>
    </row>
    <row r="53" spans="2:17" ht="12" customHeight="1" x14ac:dyDescent="0.2">
      <c r="B53" s="152"/>
      <c r="C53" s="161" t="s">
        <v>93</v>
      </c>
      <c r="D53" s="27">
        <v>-243082.20481999998</v>
      </c>
      <c r="E53" s="27">
        <v>-88981.661889999988</v>
      </c>
      <c r="F53" s="27">
        <v>-252104.60253999999</v>
      </c>
      <c r="G53" s="27">
        <v>-17685945.330460001</v>
      </c>
      <c r="H53" s="27">
        <v>-1431578.0770399999</v>
      </c>
      <c r="I53" s="27">
        <v>-1356236.3576099998</v>
      </c>
      <c r="J53" s="27">
        <v>-1771460.7064700001</v>
      </c>
      <c r="K53" s="27">
        <v>-696646.25309999997</v>
      </c>
      <c r="L53" s="27">
        <v>-1402638.28951</v>
      </c>
      <c r="M53" s="27">
        <v>-151699.00237</v>
      </c>
      <c r="N53" s="27">
        <v>-392285.11359000002</v>
      </c>
      <c r="O53" s="27">
        <v>-690527.07142000005</v>
      </c>
      <c r="P53" s="27">
        <v>-26163184.670820002</v>
      </c>
    </row>
    <row r="54" spans="2:17" ht="12" customHeight="1" x14ac:dyDescent="0.2">
      <c r="B54" s="152"/>
      <c r="C54" s="161" t="s">
        <v>94</v>
      </c>
      <c r="D54" s="27">
        <v>263592.72399999999</v>
      </c>
      <c r="E54" s="27">
        <v>265404.07199999999</v>
      </c>
      <c r="F54" s="27">
        <v>265830.71799999999</v>
      </c>
      <c r="G54" s="27">
        <v>265756.90999999997</v>
      </c>
      <c r="H54" s="27">
        <v>265566.136</v>
      </c>
      <c r="I54" s="27">
        <v>265698.34299999999</v>
      </c>
      <c r="J54" s="27">
        <v>265729.69300000003</v>
      </c>
      <c r="K54" s="27">
        <v>265214.32500000001</v>
      </c>
      <c r="L54" s="27">
        <v>264901.12800000003</v>
      </c>
      <c r="M54" s="27">
        <v>263423.91200000001</v>
      </c>
      <c r="N54" s="27">
        <v>262354.74099999998</v>
      </c>
      <c r="O54" s="27">
        <v>261612.70199999999</v>
      </c>
      <c r="P54" s="27">
        <v>3175085.4040000001</v>
      </c>
    </row>
    <row r="55" spans="2:17" ht="12" customHeight="1" x14ac:dyDescent="0.2">
      <c r="B55" s="152"/>
      <c r="C55" s="161" t="s">
        <v>95</v>
      </c>
      <c r="D55" s="27">
        <v>669020.09045000002</v>
      </c>
      <c r="E55" s="27">
        <v>741807.15037000005</v>
      </c>
      <c r="F55" s="27">
        <v>789603.59499999997</v>
      </c>
      <c r="G55" s="27">
        <v>589022.01300000004</v>
      </c>
      <c r="H55" s="27">
        <v>578500.52399999998</v>
      </c>
      <c r="I55" s="27">
        <v>602371.27500000002</v>
      </c>
      <c r="J55" s="27">
        <v>697323.19200000004</v>
      </c>
      <c r="K55" s="27">
        <v>596263.65300000005</v>
      </c>
      <c r="L55" s="27">
        <v>664181.09299999999</v>
      </c>
      <c r="M55" s="27">
        <v>654889.83299999998</v>
      </c>
      <c r="N55" s="27">
        <v>716453.49</v>
      </c>
      <c r="O55" s="27">
        <v>696934.86699999997</v>
      </c>
      <c r="P55" s="27">
        <v>7996370.7758200001</v>
      </c>
    </row>
    <row r="56" spans="2:17" ht="12" customHeight="1" x14ac:dyDescent="0.2">
      <c r="B56" s="152"/>
      <c r="C56" s="161" t="s">
        <v>96</v>
      </c>
      <c r="D56" s="27">
        <v>34289.677000000003</v>
      </c>
      <c r="E56" s="27">
        <v>216838.272</v>
      </c>
      <c r="F56" s="27">
        <v>181966.334</v>
      </c>
      <c r="G56" s="27">
        <v>198302.533</v>
      </c>
      <c r="H56" s="27">
        <v>182116.54081000001</v>
      </c>
      <c r="I56" s="27">
        <v>96932.332999999999</v>
      </c>
      <c r="J56" s="27">
        <v>81413.902499999997</v>
      </c>
      <c r="K56" s="27">
        <v>46029.02</v>
      </c>
      <c r="L56" s="27">
        <v>83316.702999999994</v>
      </c>
      <c r="M56" s="27">
        <v>61434.144</v>
      </c>
      <c r="N56" s="27">
        <v>127978.041</v>
      </c>
      <c r="O56" s="27">
        <v>43546.803999999996</v>
      </c>
      <c r="P56" s="27">
        <v>1354164.30431</v>
      </c>
    </row>
    <row r="57" spans="2:17" ht="12" customHeight="1" x14ac:dyDescent="0.2">
      <c r="B57" s="152"/>
      <c r="C57" s="161" t="s">
        <v>98</v>
      </c>
      <c r="D57" s="27">
        <v>28669.123950000008</v>
      </c>
      <c r="E57" s="27">
        <v>29448.04</v>
      </c>
      <c r="F57" s="27">
        <v>9081.8977699999996</v>
      </c>
      <c r="G57" s="27">
        <v>11300.985259999999</v>
      </c>
      <c r="H57" s="27">
        <v>43797.309460000004</v>
      </c>
      <c r="I57" s="27">
        <v>29714.428509999998</v>
      </c>
      <c r="J57" s="27">
        <v>21464.436559999998</v>
      </c>
      <c r="K57" s="27">
        <v>225131.16175999999</v>
      </c>
      <c r="L57" s="27">
        <v>42173.672160000002</v>
      </c>
      <c r="M57" s="27">
        <v>55632.846890000001</v>
      </c>
      <c r="N57" s="27">
        <v>18196.870190000001</v>
      </c>
      <c r="O57" s="27">
        <v>150715.78281999999</v>
      </c>
      <c r="P57" s="27">
        <v>665326.55532999989</v>
      </c>
    </row>
    <row r="58" spans="2:17" ht="12" customHeight="1" x14ac:dyDescent="0.2">
      <c r="B58" s="152" t="s">
        <v>99</v>
      </c>
      <c r="C58" s="181" t="s">
        <v>344</v>
      </c>
      <c r="D58" s="27">
        <v>-328060.73875000002</v>
      </c>
      <c r="E58" s="27">
        <v>-66438.851290000006</v>
      </c>
      <c r="F58" s="27">
        <v>-22464.710289999999</v>
      </c>
      <c r="G58" s="27">
        <v>-70056.295689999999</v>
      </c>
      <c r="H58" s="27">
        <v>-130124.54145999999</v>
      </c>
      <c r="I58" s="27">
        <v>-160498.09433000002</v>
      </c>
      <c r="J58" s="27">
        <v>-53857.208079999997</v>
      </c>
      <c r="K58" s="27">
        <v>-21235.343140000001</v>
      </c>
      <c r="L58" s="27">
        <v>426121.32667000004</v>
      </c>
      <c r="M58" s="27">
        <v>-119688.65626999999</v>
      </c>
      <c r="N58" s="27">
        <v>-1168732.0108699999</v>
      </c>
      <c r="O58" s="27">
        <v>-1390886.84876</v>
      </c>
      <c r="P58" s="27">
        <v>-3105921.9722600002</v>
      </c>
    </row>
    <row r="59" spans="2:17" ht="12" customHeight="1" x14ac:dyDescent="0.2">
      <c r="B59" s="181" t="s">
        <v>101</v>
      </c>
      <c r="C59" s="181" t="s">
        <v>345</v>
      </c>
      <c r="D59" s="27">
        <v>-263592.72399999999</v>
      </c>
      <c r="E59" s="27">
        <v>-265404.07199999999</v>
      </c>
      <c r="F59" s="27">
        <v>-265830.71799999999</v>
      </c>
      <c r="G59" s="27">
        <v>-265756.90999999997</v>
      </c>
      <c r="H59" s="27">
        <v>-265566.136</v>
      </c>
      <c r="I59" s="27">
        <v>-265698.34299999999</v>
      </c>
      <c r="J59" s="27">
        <v>-265729.69300000003</v>
      </c>
      <c r="K59" s="27">
        <v>-265214.32500000001</v>
      </c>
      <c r="L59" s="27">
        <v>-264901.12800000003</v>
      </c>
      <c r="M59" s="27">
        <v>-263423.91200000001</v>
      </c>
      <c r="N59" s="27">
        <v>-262354.74099999998</v>
      </c>
      <c r="O59" s="27">
        <v>-261612.70199999999</v>
      </c>
      <c r="P59" s="27">
        <v>-3175085.4040000001</v>
      </c>
    </row>
    <row r="60" spans="2:17" ht="12" customHeight="1" x14ac:dyDescent="0.2">
      <c r="B60" s="152" t="s">
        <v>103</v>
      </c>
      <c r="C60" s="181" t="s">
        <v>346</v>
      </c>
      <c r="D60" s="27">
        <v>-22692406.998860002</v>
      </c>
      <c r="E60" s="27">
        <v>-22692406.998860002</v>
      </c>
      <c r="F60" s="27">
        <v>-22692407.16195</v>
      </c>
      <c r="G60" s="27">
        <v>-22128028.344000001</v>
      </c>
      <c r="H60" s="27">
        <v>-22128028.344000001</v>
      </c>
      <c r="I60" s="27">
        <v>-22128028.344000001</v>
      </c>
      <c r="J60" s="27">
        <v>-22128028.344000001</v>
      </c>
      <c r="K60" s="27">
        <v>-22128028.344000001</v>
      </c>
      <c r="L60" s="27">
        <v>-22128028.344000001</v>
      </c>
      <c r="M60" s="27">
        <v>-22128028.344000001</v>
      </c>
      <c r="N60" s="27">
        <v>-22128028.344000001</v>
      </c>
      <c r="O60" s="27">
        <v>-21511422.923</v>
      </c>
      <c r="P60" s="27">
        <v>-266612870.83467001</v>
      </c>
    </row>
    <row r="61" spans="2:17" ht="12" customHeight="1" x14ac:dyDescent="0.2">
      <c r="B61" s="152" t="s">
        <v>105</v>
      </c>
      <c r="C61" s="181" t="s">
        <v>347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-621066.85710000002</v>
      </c>
      <c r="M61" s="27">
        <v>0</v>
      </c>
      <c r="N61" s="27">
        <v>0</v>
      </c>
      <c r="O61" s="164">
        <v>0</v>
      </c>
      <c r="P61" s="27">
        <v>-621066.85710000002</v>
      </c>
    </row>
    <row r="62" spans="2:17" x14ac:dyDescent="0.2">
      <c r="B62" s="152" t="s">
        <v>107</v>
      </c>
      <c r="C62" s="163" t="s">
        <v>348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-3600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165">
        <v>0</v>
      </c>
      <c r="P62" s="65">
        <v>-3600</v>
      </c>
    </row>
    <row r="63" spans="2:17" s="5" customFormat="1" ht="12" thickBot="1" x14ac:dyDescent="0.25">
      <c r="B63" s="169" t="s">
        <v>109</v>
      </c>
      <c r="C63" s="169" t="s">
        <v>110</v>
      </c>
      <c r="D63" s="182">
        <v>-1393736.31889</v>
      </c>
      <c r="E63" s="182">
        <v>1011931.54032</v>
      </c>
      <c r="F63" s="182">
        <v>610294.2403200001</v>
      </c>
      <c r="G63" s="182">
        <v>486959.45016000001</v>
      </c>
      <c r="H63" s="182">
        <v>747875.56622000004</v>
      </c>
      <c r="I63" s="182">
        <v>880833.29819</v>
      </c>
      <c r="J63" s="182">
        <v>632347.50085000007</v>
      </c>
      <c r="K63" s="182">
        <v>469654.50589999999</v>
      </c>
      <c r="L63" s="182">
        <v>647712.69160000002</v>
      </c>
      <c r="M63" s="182">
        <v>644711.14146000007</v>
      </c>
      <c r="N63" s="182">
        <v>639744.59851000004</v>
      </c>
      <c r="O63" s="183">
        <v>1301708.0020299999</v>
      </c>
      <c r="P63" s="182">
        <v>6680036.21667</v>
      </c>
      <c r="Q63" s="1"/>
    </row>
    <row r="64" spans="2:17" ht="12" thickBot="1" x14ac:dyDescent="0.25">
      <c r="B64" s="170"/>
      <c r="C64" s="171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3"/>
      <c r="P64" s="172"/>
    </row>
    <row r="65" spans="2:17" s="5" customFormat="1" ht="12" thickBot="1" x14ac:dyDescent="0.25">
      <c r="B65" s="169" t="s">
        <v>36</v>
      </c>
      <c r="C65" s="169" t="s">
        <v>111</v>
      </c>
      <c r="D65" s="182">
        <v>-3311946.2919099997</v>
      </c>
      <c r="E65" s="182">
        <v>-192564.3204</v>
      </c>
      <c r="F65" s="182">
        <v>-183075.64588</v>
      </c>
      <c r="G65" s="182">
        <v>-3312444.6461900002</v>
      </c>
      <c r="H65" s="182">
        <v>-232003.77265</v>
      </c>
      <c r="I65" s="182">
        <v>-191551.90526</v>
      </c>
      <c r="J65" s="182">
        <v>-3293333.0408000001</v>
      </c>
      <c r="K65" s="182">
        <v>-187278.78336</v>
      </c>
      <c r="L65" s="182">
        <v>-187634.75666999997</v>
      </c>
      <c r="M65" s="182">
        <v>-3333335.02562</v>
      </c>
      <c r="N65" s="182">
        <v>-192179.88983</v>
      </c>
      <c r="O65" s="183">
        <v>-175110.79472000001</v>
      </c>
      <c r="P65" s="182">
        <v>-14792458.873290002</v>
      </c>
      <c r="Q65" s="1"/>
    </row>
    <row r="66" spans="2:17" ht="12" thickBot="1" x14ac:dyDescent="0.25">
      <c r="B66" s="170"/>
      <c r="C66" s="170"/>
      <c r="D66" s="172"/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3"/>
      <c r="P66" s="172"/>
    </row>
    <row r="67" spans="2:17" s="5" customFormat="1" x14ac:dyDescent="0.2">
      <c r="B67" s="153" t="s">
        <v>46</v>
      </c>
      <c r="C67" s="153" t="s">
        <v>112</v>
      </c>
      <c r="D67" s="46">
        <v>-829982.68147000007</v>
      </c>
      <c r="E67" s="46">
        <v>-527094.92911000003</v>
      </c>
      <c r="F67" s="46">
        <v>11676847.077989999</v>
      </c>
      <c r="G67" s="46">
        <v>1215053.9539699999</v>
      </c>
      <c r="H67" s="46">
        <v>-252495.06811000002</v>
      </c>
      <c r="I67" s="46">
        <v>-1264819.9774500001</v>
      </c>
      <c r="J67" s="46">
        <v>-937332.50364999997</v>
      </c>
      <c r="K67" s="46">
        <v>-902811.05636000005</v>
      </c>
      <c r="L67" s="46">
        <v>-491109.66704999999</v>
      </c>
      <c r="M67" s="46">
        <v>738646.90619000001</v>
      </c>
      <c r="N67" s="46">
        <v>38554005.492109999</v>
      </c>
      <c r="O67" s="184">
        <v>13122069.138020001</v>
      </c>
      <c r="P67" s="46">
        <v>60100976.685079999</v>
      </c>
      <c r="Q67" s="1"/>
    </row>
    <row r="68" spans="2:17" ht="12" customHeight="1" x14ac:dyDescent="0.2">
      <c r="B68" s="152" t="s">
        <v>113</v>
      </c>
      <c r="C68" s="163" t="s">
        <v>114</v>
      </c>
      <c r="D68" s="65">
        <v>-833663.31666999997</v>
      </c>
      <c r="E68" s="65">
        <v>-530653.65857999993</v>
      </c>
      <c r="F68" s="65">
        <v>11520896.33567</v>
      </c>
      <c r="G68" s="65">
        <v>1211752.92405</v>
      </c>
      <c r="H68" s="65">
        <v>-787726.63553999993</v>
      </c>
      <c r="I68" s="65">
        <v>-1191585.2881700001</v>
      </c>
      <c r="J68" s="65">
        <v>-1121053.19144</v>
      </c>
      <c r="K68" s="65">
        <v>-817230.36103999999</v>
      </c>
      <c r="L68" s="65">
        <v>-559599.23098999995</v>
      </c>
      <c r="M68" s="65">
        <v>733070.22889999999</v>
      </c>
      <c r="N68" s="65">
        <v>38550107.005059995</v>
      </c>
      <c r="O68" s="165">
        <v>13151291.655929999</v>
      </c>
      <c r="P68" s="65">
        <v>59325606.467179991</v>
      </c>
    </row>
    <row r="69" spans="2:17" ht="12" customHeight="1" x14ac:dyDescent="0.2">
      <c r="B69" s="152" t="s">
        <v>115</v>
      </c>
      <c r="C69" s="152" t="s">
        <v>116</v>
      </c>
      <c r="D69" s="27">
        <v>98920.310889999993</v>
      </c>
      <c r="E69" s="27">
        <v>394425.83311000001</v>
      </c>
      <c r="F69" s="27">
        <v>12446397.5953</v>
      </c>
      <c r="G69" s="27">
        <v>2138731.7639299999</v>
      </c>
      <c r="H69" s="27">
        <v>153208.90291</v>
      </c>
      <c r="I69" s="27">
        <v>-583773.50004999992</v>
      </c>
      <c r="J69" s="27">
        <v>-182494.60199</v>
      </c>
      <c r="K69" s="27">
        <v>107623.93519</v>
      </c>
      <c r="L69" s="27">
        <v>562782.86744000006</v>
      </c>
      <c r="M69" s="27">
        <v>1662628.7603499999</v>
      </c>
      <c r="N69" s="27">
        <v>39390493.320699997</v>
      </c>
      <c r="O69" s="164">
        <v>14184715.976150002</v>
      </c>
      <c r="P69" s="27">
        <v>70373661.163929999</v>
      </c>
    </row>
    <row r="70" spans="2:17" ht="12" customHeight="1" x14ac:dyDescent="0.2">
      <c r="B70" s="152" t="s">
        <v>117</v>
      </c>
      <c r="C70" s="152" t="s">
        <v>118</v>
      </c>
      <c r="D70" s="27">
        <v>-7873.55944</v>
      </c>
      <c r="E70" s="27">
        <v>-369.42356999999998</v>
      </c>
      <c r="F70" s="27">
        <v>-791.19150999999999</v>
      </c>
      <c r="G70" s="27">
        <v>-2268.7717599999996</v>
      </c>
      <c r="H70" s="27">
        <v>-16225.47033</v>
      </c>
      <c r="I70" s="27">
        <v>316898.28000000003</v>
      </c>
      <c r="J70" s="27">
        <v>-13848.52133</v>
      </c>
      <c r="K70" s="27">
        <v>-144.22810999999999</v>
      </c>
      <c r="L70" s="27">
        <v>-197672.03031</v>
      </c>
      <c r="M70" s="27">
        <v>-4848.4633300000005</v>
      </c>
      <c r="N70" s="27">
        <v>84323.75248000001</v>
      </c>
      <c r="O70" s="164">
        <v>-108714.24754</v>
      </c>
      <c r="P70" s="27">
        <v>48466.125249999997</v>
      </c>
    </row>
    <row r="71" spans="2:17" ht="12" customHeight="1" x14ac:dyDescent="0.2">
      <c r="B71" s="152" t="s">
        <v>119</v>
      </c>
      <c r="C71" s="152" t="s">
        <v>349</v>
      </c>
      <c r="D71" s="27">
        <v>-924710.06811999995</v>
      </c>
      <c r="E71" s="27">
        <v>-924710.06811999995</v>
      </c>
      <c r="F71" s="27">
        <v>-924710.06811999995</v>
      </c>
      <c r="G71" s="27">
        <v>-924710.06811999995</v>
      </c>
      <c r="H71" s="27">
        <v>-924710.06811999995</v>
      </c>
      <c r="I71" s="27">
        <v>-924710.06811999995</v>
      </c>
      <c r="J71" s="27">
        <v>-924710.06811999995</v>
      </c>
      <c r="K71" s="27">
        <v>-924710.06811999995</v>
      </c>
      <c r="L71" s="27">
        <v>-924710.06811999995</v>
      </c>
      <c r="M71" s="27">
        <v>-924710.06811999995</v>
      </c>
      <c r="N71" s="27">
        <v>-924710.06811999995</v>
      </c>
      <c r="O71" s="164">
        <v>-924710.07267999998</v>
      </c>
      <c r="P71" s="27">
        <v>-11096520.822000001</v>
      </c>
    </row>
    <row r="72" spans="2:17" ht="12" customHeight="1" thickBot="1" x14ac:dyDescent="0.25">
      <c r="B72" s="166" t="s">
        <v>325</v>
      </c>
      <c r="C72" s="166" t="s">
        <v>122</v>
      </c>
      <c r="D72" s="167">
        <v>3680.6352000000002</v>
      </c>
      <c r="E72" s="167">
        <v>3558.7294700000002</v>
      </c>
      <c r="F72" s="167">
        <v>155950.74231999999</v>
      </c>
      <c r="G72" s="167">
        <v>3301.0299199999999</v>
      </c>
      <c r="H72" s="167">
        <v>535231.56743000005</v>
      </c>
      <c r="I72" s="167">
        <v>-73234.689280000006</v>
      </c>
      <c r="J72" s="167">
        <v>183720.68779</v>
      </c>
      <c r="K72" s="167">
        <v>-85580.695319999999</v>
      </c>
      <c r="L72" s="167">
        <v>68489.563939999993</v>
      </c>
      <c r="M72" s="167">
        <v>5576.6772899999996</v>
      </c>
      <c r="N72" s="167">
        <v>3898.4870499999997</v>
      </c>
      <c r="O72" s="168">
        <v>-29222.517910000002</v>
      </c>
      <c r="P72" s="167">
        <v>775370.21790000005</v>
      </c>
    </row>
    <row r="73" spans="2:17" ht="12" thickBot="1" x14ac:dyDescent="0.25">
      <c r="B73" s="170"/>
      <c r="C73" s="171"/>
      <c r="D73" s="172"/>
      <c r="E73" s="172"/>
      <c r="F73" s="172"/>
      <c r="G73" s="172"/>
      <c r="H73" s="172"/>
      <c r="I73" s="172"/>
      <c r="J73" s="172"/>
      <c r="K73" s="172"/>
      <c r="L73" s="172"/>
      <c r="M73" s="172"/>
      <c r="N73" s="172"/>
      <c r="O73" s="173"/>
      <c r="P73" s="172"/>
    </row>
    <row r="74" spans="2:17" s="5" customFormat="1" ht="12" thickBot="1" x14ac:dyDescent="0.25">
      <c r="B74" s="171" t="s">
        <v>48</v>
      </c>
      <c r="C74" s="171" t="s">
        <v>123</v>
      </c>
      <c r="D74" s="185">
        <v>35994407.885169998</v>
      </c>
      <c r="E74" s="185">
        <v>27236391.931919999</v>
      </c>
      <c r="F74" s="185">
        <v>17230.529780000448</v>
      </c>
      <c r="G74" s="185">
        <v>9729.2636800035834</v>
      </c>
      <c r="H74" s="185">
        <v>7269.2123300018311</v>
      </c>
      <c r="I74" s="185">
        <v>88.374940002441406</v>
      </c>
      <c r="J74" s="185">
        <v>83.231889999999993</v>
      </c>
      <c r="K74" s="185">
        <v>4707.3739500000001</v>
      </c>
      <c r="L74" s="185">
        <v>-24981.4529</v>
      </c>
      <c r="M74" s="185">
        <v>171357.43581</v>
      </c>
      <c r="N74" s="185">
        <v>-5450.9936399999997</v>
      </c>
      <c r="O74" s="186">
        <v>-37275.560090000006</v>
      </c>
      <c r="P74" s="185">
        <v>63373557.232840002</v>
      </c>
      <c r="Q74" s="1"/>
    </row>
    <row r="75" spans="2:17" ht="12" thickBot="1" x14ac:dyDescent="0.25">
      <c r="B75" s="170"/>
      <c r="C75" s="170"/>
      <c r="D75" s="172"/>
      <c r="E75" s="172"/>
      <c r="F75" s="172"/>
      <c r="G75" s="172"/>
      <c r="H75" s="172"/>
      <c r="I75" s="172"/>
      <c r="J75" s="172"/>
      <c r="K75" s="172"/>
      <c r="L75" s="172"/>
      <c r="M75" s="172"/>
      <c r="N75" s="172"/>
      <c r="O75" s="173"/>
      <c r="P75" s="172"/>
    </row>
    <row r="76" spans="2:17" s="5" customFormat="1" x14ac:dyDescent="0.2">
      <c r="B76" s="174" t="s">
        <v>50</v>
      </c>
      <c r="C76" s="174" t="s">
        <v>124</v>
      </c>
      <c r="D76" s="187">
        <v>49043.578999999998</v>
      </c>
      <c r="E76" s="187">
        <v>736517.23259999999</v>
      </c>
      <c r="F76" s="187">
        <v>590834.9057</v>
      </c>
      <c r="G76" s="187">
        <v>570171.03579999995</v>
      </c>
      <c r="H76" s="187">
        <v>525899.17449999996</v>
      </c>
      <c r="I76" s="187">
        <v>519698.47160000005</v>
      </c>
      <c r="J76" s="187">
        <v>625713.89925999998</v>
      </c>
      <c r="K76" s="187">
        <v>636499.76159999997</v>
      </c>
      <c r="L76" s="187">
        <v>589345.87700999994</v>
      </c>
      <c r="M76" s="187">
        <v>636848.23770000006</v>
      </c>
      <c r="N76" s="187">
        <v>648183.66269000003</v>
      </c>
      <c r="O76" s="188">
        <v>1235980.1493600002</v>
      </c>
      <c r="P76" s="187">
        <v>7364735.9868200002</v>
      </c>
      <c r="Q76" s="1"/>
    </row>
    <row r="77" spans="2:17" x14ac:dyDescent="0.2">
      <c r="B77" s="153"/>
      <c r="C77" s="152" t="s">
        <v>125</v>
      </c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64"/>
      <c r="P77" s="27"/>
    </row>
    <row r="78" spans="2:17" x14ac:dyDescent="0.2">
      <c r="B78" s="153"/>
      <c r="C78" s="152" t="s">
        <v>126</v>
      </c>
      <c r="D78" s="27">
        <v>7.6669999999999998</v>
      </c>
      <c r="E78" s="27">
        <v>110448.693</v>
      </c>
      <c r="F78" s="27">
        <v>38712.883000000002</v>
      </c>
      <c r="G78" s="27">
        <v>45847.819000000003</v>
      </c>
      <c r="H78" s="27">
        <v>42520.400999999998</v>
      </c>
      <c r="I78" s="27">
        <v>39873.911999999997</v>
      </c>
      <c r="J78" s="27">
        <v>50453.428999999996</v>
      </c>
      <c r="K78" s="27">
        <v>61134.508999999998</v>
      </c>
      <c r="L78" s="27">
        <v>35170.870109999996</v>
      </c>
      <c r="M78" s="27">
        <v>44171.527000000002</v>
      </c>
      <c r="N78" s="27">
        <v>43523.351459999998</v>
      </c>
      <c r="O78" s="164">
        <v>116940.77070000001</v>
      </c>
      <c r="P78" s="27">
        <v>628805.83227000013</v>
      </c>
    </row>
    <row r="79" spans="2:17" ht="12" customHeight="1" thickBot="1" x14ac:dyDescent="0.25">
      <c r="B79" s="169"/>
      <c r="C79" s="166" t="s">
        <v>127</v>
      </c>
      <c r="D79" s="167">
        <v>49035.911999999997</v>
      </c>
      <c r="E79" s="167">
        <v>626068.53960000002</v>
      </c>
      <c r="F79" s="167">
        <v>552122.02270000009</v>
      </c>
      <c r="G79" s="167">
        <v>524323.21679999994</v>
      </c>
      <c r="H79" s="167">
        <v>483378.77350000001</v>
      </c>
      <c r="I79" s="167">
        <v>479824.55960000004</v>
      </c>
      <c r="J79" s="167">
        <v>575260.47025999997</v>
      </c>
      <c r="K79" s="167">
        <v>575365.25260000001</v>
      </c>
      <c r="L79" s="167">
        <v>554175.00689999992</v>
      </c>
      <c r="M79" s="167">
        <v>592676.71070000005</v>
      </c>
      <c r="N79" s="167">
        <v>604660.31122999999</v>
      </c>
      <c r="O79" s="168">
        <v>1119039.3786600002</v>
      </c>
      <c r="P79" s="167">
        <v>6735930.1545500001</v>
      </c>
    </row>
    <row r="80" spans="2:17" ht="12" thickBot="1" x14ac:dyDescent="0.25">
      <c r="B80" s="170"/>
      <c r="C80" s="170"/>
      <c r="D80" s="172"/>
      <c r="E80" s="172"/>
      <c r="F80" s="172"/>
      <c r="G80" s="172"/>
      <c r="H80" s="172"/>
      <c r="I80" s="172"/>
      <c r="J80" s="172"/>
      <c r="K80" s="172"/>
      <c r="L80" s="172"/>
      <c r="M80" s="172"/>
      <c r="N80" s="172"/>
      <c r="O80" s="173"/>
      <c r="P80" s="172"/>
    </row>
    <row r="81" spans="2:17" s="5" customFormat="1" x14ac:dyDescent="0.2">
      <c r="B81" s="175" t="s">
        <v>52</v>
      </c>
      <c r="C81" s="174" t="s">
        <v>128</v>
      </c>
      <c r="D81" s="187">
        <v>10396.81992</v>
      </c>
      <c r="E81" s="187">
        <v>6651.7668899999999</v>
      </c>
      <c r="F81" s="187">
        <v>10682</v>
      </c>
      <c r="G81" s="187">
        <v>5286.4120000000003</v>
      </c>
      <c r="H81" s="187">
        <v>7102.9712199999994</v>
      </c>
      <c r="I81" s="187">
        <v>-2990.5569999999998</v>
      </c>
      <c r="J81" s="187">
        <v>7770.1094899999998</v>
      </c>
      <c r="K81" s="187">
        <v>4652.1165899999996</v>
      </c>
      <c r="L81" s="187">
        <v>13219.50432</v>
      </c>
      <c r="M81" s="187">
        <v>9089.1841999999997</v>
      </c>
      <c r="N81" s="187">
        <v>44885.583780000001</v>
      </c>
      <c r="O81" s="188">
        <v>25872.781619999998</v>
      </c>
      <c r="P81" s="187">
        <v>142618.69302999999</v>
      </c>
      <c r="Q81" s="1"/>
    </row>
    <row r="82" spans="2:17" ht="12" customHeight="1" thickBot="1" x14ac:dyDescent="0.25">
      <c r="B82" s="166" t="s">
        <v>129</v>
      </c>
      <c r="C82" s="166" t="s">
        <v>130</v>
      </c>
      <c r="D82" s="167">
        <v>10396.81992</v>
      </c>
      <c r="E82" s="167">
        <v>6651.7668899999999</v>
      </c>
      <c r="F82" s="167">
        <v>10682</v>
      </c>
      <c r="G82" s="167">
        <v>5286.4120000000003</v>
      </c>
      <c r="H82" s="167">
        <v>7102.9712199999994</v>
      </c>
      <c r="I82" s="167">
        <v>-2990.5569999999998</v>
      </c>
      <c r="J82" s="167">
        <v>7770.1094899999998</v>
      </c>
      <c r="K82" s="167">
        <v>4652.1165899999996</v>
      </c>
      <c r="L82" s="167">
        <v>13219.50432</v>
      </c>
      <c r="M82" s="167">
        <v>9089.1841999999997</v>
      </c>
      <c r="N82" s="167">
        <v>44885.583780000001</v>
      </c>
      <c r="O82" s="168">
        <v>25872.781619999998</v>
      </c>
      <c r="P82" s="167">
        <v>142618.69302999999</v>
      </c>
    </row>
    <row r="83" spans="2:17" ht="12" thickBot="1" x14ac:dyDescent="0.25">
      <c r="B83" s="170"/>
      <c r="C83" s="170"/>
      <c r="D83" s="172"/>
      <c r="E83" s="172"/>
      <c r="F83" s="172"/>
      <c r="G83" s="172"/>
      <c r="H83" s="172"/>
      <c r="I83" s="172"/>
      <c r="J83" s="172"/>
      <c r="K83" s="172"/>
      <c r="L83" s="172"/>
      <c r="M83" s="172"/>
      <c r="N83" s="172"/>
      <c r="O83" s="173"/>
      <c r="P83" s="172"/>
    </row>
    <row r="84" spans="2:17" s="5" customFormat="1" x14ac:dyDescent="0.2">
      <c r="B84" s="174" t="s">
        <v>55</v>
      </c>
      <c r="C84" s="174" t="s">
        <v>131</v>
      </c>
      <c r="D84" s="187">
        <v>3868946.7032599994</v>
      </c>
      <c r="E84" s="187">
        <v>29232196.256919999</v>
      </c>
      <c r="F84" s="187">
        <v>17038478.468290001</v>
      </c>
      <c r="G84" s="187">
        <v>10771697.299289996</v>
      </c>
      <c r="H84" s="187">
        <v>15543678.89357</v>
      </c>
      <c r="I84" s="187">
        <v>14662608.325979996</v>
      </c>
      <c r="J84" s="187">
        <v>8782515.5389099997</v>
      </c>
      <c r="K84" s="187">
        <v>34775141.851159997</v>
      </c>
      <c r="L84" s="187">
        <v>17706297.175440006</v>
      </c>
      <c r="M84" s="187">
        <v>17487607.411579993</v>
      </c>
      <c r="N84" s="187">
        <v>17230472.577829998</v>
      </c>
      <c r="O84" s="188">
        <v>40591114.857099988</v>
      </c>
      <c r="P84" s="187">
        <v>227690755.35932997</v>
      </c>
      <c r="Q84" s="1"/>
    </row>
    <row r="85" spans="2:17" x14ac:dyDescent="0.2">
      <c r="B85" s="152" t="s">
        <v>132</v>
      </c>
      <c r="C85" s="152" t="s">
        <v>56</v>
      </c>
      <c r="D85" s="27">
        <v>4127585.8357299971</v>
      </c>
      <c r="E85" s="27">
        <v>29252015.803920001</v>
      </c>
      <c r="F85" s="27">
        <v>17052276.319539998</v>
      </c>
      <c r="G85" s="27">
        <v>10866924.537049996</v>
      </c>
      <c r="H85" s="27">
        <v>15561872.031679999</v>
      </c>
      <c r="I85" s="27">
        <v>14406314.017219998</v>
      </c>
      <c r="J85" s="27">
        <v>8972082.8953199983</v>
      </c>
      <c r="K85" s="27">
        <v>34796697.114600003</v>
      </c>
      <c r="L85" s="27">
        <v>18327795.937240005</v>
      </c>
      <c r="M85" s="27">
        <v>17532632.626159996</v>
      </c>
      <c r="N85" s="27">
        <v>17450978.953359999</v>
      </c>
      <c r="O85" s="164">
        <v>41178501.122429997</v>
      </c>
      <c r="P85" s="27">
        <v>229525677.19424999</v>
      </c>
    </row>
    <row r="86" spans="2:17" ht="12" customHeight="1" x14ac:dyDescent="0.2">
      <c r="B86" s="152"/>
      <c r="C86" s="155" t="s">
        <v>133</v>
      </c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164"/>
      <c r="P86" s="27"/>
    </row>
    <row r="87" spans="2:17" ht="12" customHeight="1" x14ac:dyDescent="0.2">
      <c r="B87" s="152"/>
      <c r="C87" s="197" t="s">
        <v>134</v>
      </c>
      <c r="D87" s="27">
        <v>49155.016009999999</v>
      </c>
      <c r="E87" s="27">
        <v>11048406.35</v>
      </c>
      <c r="F87" s="27">
        <v>10755842.9715</v>
      </c>
      <c r="G87" s="27">
        <v>7448036.0159999998</v>
      </c>
      <c r="H87" s="27">
        <v>10976862.244000001</v>
      </c>
      <c r="I87" s="27">
        <v>11997768.470000001</v>
      </c>
      <c r="J87" s="27">
        <v>5738172.8569999998</v>
      </c>
      <c r="K87" s="27">
        <v>17745713.203000002</v>
      </c>
      <c r="L87" s="27">
        <v>14367485.741</v>
      </c>
      <c r="M87" s="27">
        <v>13256492.891000001</v>
      </c>
      <c r="N87" s="27">
        <v>12812293.125</v>
      </c>
      <c r="O87" s="164">
        <v>26180004.318999998</v>
      </c>
      <c r="P87" s="27">
        <v>142376233.20350999</v>
      </c>
    </row>
    <row r="88" spans="2:17" ht="12" customHeight="1" x14ac:dyDescent="0.2">
      <c r="B88" s="152"/>
      <c r="C88" s="197" t="s">
        <v>135</v>
      </c>
      <c r="D88" s="27">
        <v>2042166.5330000001</v>
      </c>
      <c r="E88" s="27">
        <v>11261771.588</v>
      </c>
      <c r="F88" s="27">
        <v>3311388.7170000002</v>
      </c>
      <c r="G88" s="27">
        <v>2244604.9070000001</v>
      </c>
      <c r="H88" s="27">
        <v>4613772.1179999998</v>
      </c>
      <c r="I88" s="27">
        <v>2529412.7597500002</v>
      </c>
      <c r="J88" s="27">
        <v>1922455.2532500001</v>
      </c>
      <c r="K88" s="27">
        <v>14016217.244000001</v>
      </c>
      <c r="L88" s="27">
        <v>2882666.8347499999</v>
      </c>
      <c r="M88" s="27">
        <v>2985757.7420000001</v>
      </c>
      <c r="N88" s="27">
        <v>4685891.9904300002</v>
      </c>
      <c r="O88" s="164">
        <v>9956021.2009999994</v>
      </c>
      <c r="P88" s="27">
        <v>62452126.888179995</v>
      </c>
    </row>
    <row r="89" spans="2:17" ht="12" customHeight="1" x14ac:dyDescent="0.2">
      <c r="B89" s="152"/>
      <c r="C89" s="198" t="s">
        <v>136</v>
      </c>
      <c r="D89" s="27">
        <v>1606641.4669999999</v>
      </c>
      <c r="E89" s="27">
        <v>7175832.551</v>
      </c>
      <c r="F89" s="27">
        <v>3064630.8309999998</v>
      </c>
      <c r="G89" s="27">
        <v>268868.71999999997</v>
      </c>
      <c r="H89" s="27">
        <v>94723.273000000001</v>
      </c>
      <c r="I89" s="27">
        <v>52337.103000000003</v>
      </c>
      <c r="J89" s="27">
        <v>943124.99899999995</v>
      </c>
      <c r="K89" s="27">
        <v>3128396.551</v>
      </c>
      <c r="L89" s="27">
        <v>1219439.929</v>
      </c>
      <c r="M89" s="27">
        <v>534123.60649999999</v>
      </c>
      <c r="N89" s="27">
        <v>586713.28294000006</v>
      </c>
      <c r="O89" s="164">
        <v>4559071.6670000004</v>
      </c>
      <c r="P89" s="27">
        <v>23233903.980440002</v>
      </c>
    </row>
    <row r="90" spans="2:17" ht="12" customHeight="1" x14ac:dyDescent="0.2">
      <c r="B90" s="152"/>
      <c r="C90" s="197" t="s">
        <v>137</v>
      </c>
      <c r="D90" s="27">
        <v>3041.35995</v>
      </c>
      <c r="E90" s="27">
        <v>1823.7801899999999</v>
      </c>
      <c r="F90" s="27">
        <v>273.26909000000001</v>
      </c>
      <c r="G90" s="27">
        <v>383004.31547000003</v>
      </c>
      <c r="H90" s="27">
        <v>4452.0014600000004</v>
      </c>
      <c r="I90" s="27">
        <v>84.826619999999991</v>
      </c>
      <c r="J90" s="27">
        <v>412308.05647000001</v>
      </c>
      <c r="K90" s="27">
        <v>8079.6867999999995</v>
      </c>
      <c r="L90" s="27">
        <v>385.29311000000001</v>
      </c>
      <c r="M90" s="27">
        <v>426792.50636</v>
      </c>
      <c r="N90" s="27">
        <v>-994.3519399999999</v>
      </c>
      <c r="O90" s="164">
        <v>569558.76914000011</v>
      </c>
      <c r="P90" s="27">
        <v>1808809.51272</v>
      </c>
    </row>
    <row r="91" spans="2:17" ht="12" customHeight="1" x14ac:dyDescent="0.2">
      <c r="B91" s="152"/>
      <c r="C91" s="197" t="s">
        <v>138</v>
      </c>
      <c r="D91" s="27">
        <v>426581.45976999996</v>
      </c>
      <c r="E91" s="27">
        <v>-235818.46526999999</v>
      </c>
      <c r="F91" s="27">
        <v>-79859.46905</v>
      </c>
      <c r="G91" s="27">
        <v>522410.57857999997</v>
      </c>
      <c r="H91" s="27">
        <v>-127937.60477999999</v>
      </c>
      <c r="I91" s="27">
        <v>-173289.14215</v>
      </c>
      <c r="J91" s="27">
        <v>-43978.270400000009</v>
      </c>
      <c r="K91" s="27">
        <v>-101709.57019999999</v>
      </c>
      <c r="L91" s="27">
        <v>-142181.86061999999</v>
      </c>
      <c r="M91" s="27">
        <v>329465.88030000002</v>
      </c>
      <c r="N91" s="27">
        <v>-632925.09307000006</v>
      </c>
      <c r="O91" s="164">
        <v>-86154.833709999977</v>
      </c>
      <c r="P91" s="27">
        <v>-345396.3906000001</v>
      </c>
    </row>
    <row r="92" spans="2:17" ht="12" thickBot="1" x14ac:dyDescent="0.25">
      <c r="B92" s="166" t="s">
        <v>139</v>
      </c>
      <c r="C92" s="166" t="s">
        <v>140</v>
      </c>
      <c r="D92" s="167">
        <v>-258639.13247000001</v>
      </c>
      <c r="E92" s="167">
        <v>-19819.546999999999</v>
      </c>
      <c r="F92" s="167">
        <v>-13797.85125</v>
      </c>
      <c r="G92" s="167">
        <v>-95227.237760000004</v>
      </c>
      <c r="H92" s="167">
        <v>-18193.13811</v>
      </c>
      <c r="I92" s="167">
        <v>256294.30875999999</v>
      </c>
      <c r="J92" s="167">
        <v>-189567.35641000001</v>
      </c>
      <c r="K92" s="167">
        <v>-21555.263440000002</v>
      </c>
      <c r="L92" s="167">
        <v>-621498.76179999998</v>
      </c>
      <c r="M92" s="167">
        <v>-45025.21458</v>
      </c>
      <c r="N92" s="167">
        <v>-220506.37552999999</v>
      </c>
      <c r="O92" s="168">
        <v>-587386.26533000008</v>
      </c>
      <c r="P92" s="167">
        <v>-1834921.8349200001</v>
      </c>
    </row>
    <row r="93" spans="2:17" ht="12" thickBot="1" x14ac:dyDescent="0.25">
      <c r="B93" s="170"/>
      <c r="C93" s="170"/>
      <c r="D93" s="172"/>
      <c r="E93" s="172"/>
      <c r="F93" s="172"/>
      <c r="G93" s="172"/>
      <c r="H93" s="172"/>
      <c r="I93" s="172"/>
      <c r="J93" s="172"/>
      <c r="K93" s="172"/>
      <c r="L93" s="172"/>
      <c r="M93" s="172"/>
      <c r="N93" s="172"/>
      <c r="O93" s="173"/>
      <c r="P93" s="172"/>
    </row>
    <row r="94" spans="2:17" s="5" customFormat="1" x14ac:dyDescent="0.2">
      <c r="B94" s="174" t="s">
        <v>57</v>
      </c>
      <c r="C94" s="174" t="s">
        <v>141</v>
      </c>
      <c r="D94" s="187">
        <v>-465829.55825999996</v>
      </c>
      <c r="E94" s="187">
        <v>2600680.73802</v>
      </c>
      <c r="F94" s="187">
        <v>2932970.4402800002</v>
      </c>
      <c r="G94" s="187">
        <v>3260835.2963700001</v>
      </c>
      <c r="H94" s="187">
        <v>2723727.39231</v>
      </c>
      <c r="I94" s="187">
        <v>2639824.81269</v>
      </c>
      <c r="J94" s="187">
        <v>2862161.2933700001</v>
      </c>
      <c r="K94" s="187">
        <v>1844409.9364700001</v>
      </c>
      <c r="L94" s="187">
        <v>2795278.3946500001</v>
      </c>
      <c r="M94" s="187">
        <v>2942978.2725399998</v>
      </c>
      <c r="N94" s="187">
        <v>2530956.2177900001</v>
      </c>
      <c r="O94" s="188">
        <v>6132999.8742500003</v>
      </c>
      <c r="P94" s="187">
        <v>32800993.110480003</v>
      </c>
      <c r="Q94" s="1"/>
    </row>
    <row r="95" spans="2:17" ht="12" customHeight="1" x14ac:dyDescent="0.2">
      <c r="B95" s="152" t="s">
        <v>142</v>
      </c>
      <c r="C95" s="163" t="s">
        <v>143</v>
      </c>
      <c r="D95" s="65">
        <v>-394670.10849999997</v>
      </c>
      <c r="E95" s="65">
        <v>1321963.5187200001</v>
      </c>
      <c r="F95" s="65">
        <v>1680812.4940799999</v>
      </c>
      <c r="G95" s="65">
        <v>1882200.6713699999</v>
      </c>
      <c r="H95" s="65">
        <v>1424892.11534</v>
      </c>
      <c r="I95" s="65">
        <v>1283392.89053</v>
      </c>
      <c r="J95" s="65">
        <v>1444371.5901199998</v>
      </c>
      <c r="K95" s="65">
        <v>511510.74247000006</v>
      </c>
      <c r="L95" s="65">
        <v>1206624.4296800001</v>
      </c>
      <c r="M95" s="65">
        <v>1427050.0292200001</v>
      </c>
      <c r="N95" s="65">
        <v>1080250.57543</v>
      </c>
      <c r="O95" s="165">
        <v>3336883.4243500005</v>
      </c>
      <c r="P95" s="65">
        <v>16205282.372810001</v>
      </c>
    </row>
    <row r="96" spans="2:17" ht="12" customHeight="1" x14ac:dyDescent="0.2">
      <c r="B96" s="152" t="s">
        <v>144</v>
      </c>
      <c r="C96" s="152" t="s">
        <v>145</v>
      </c>
      <c r="D96" s="27">
        <v>-7570.4894199999999</v>
      </c>
      <c r="E96" s="27">
        <v>184272.59542</v>
      </c>
      <c r="F96" s="27">
        <v>195587.31899999999</v>
      </c>
      <c r="G96" s="27">
        <v>173582.23499999999</v>
      </c>
      <c r="H96" s="27">
        <v>122970.94267</v>
      </c>
      <c r="I96" s="27">
        <v>124966.30543000001</v>
      </c>
      <c r="J96" s="27">
        <v>82605.993780000004</v>
      </c>
      <c r="K96" s="27">
        <v>101649.982</v>
      </c>
      <c r="L96" s="27">
        <v>85136.26731000001</v>
      </c>
      <c r="M96" s="27">
        <v>85038.620939999993</v>
      </c>
      <c r="N96" s="27">
        <v>132471.65961</v>
      </c>
      <c r="O96" s="164">
        <v>315628.98189</v>
      </c>
      <c r="P96" s="27">
        <v>1596340.4136299998</v>
      </c>
    </row>
    <row r="97" spans="2:17" ht="12" customHeight="1" x14ac:dyDescent="0.2">
      <c r="B97" s="152" t="s">
        <v>146</v>
      </c>
      <c r="C97" s="152" t="s">
        <v>147</v>
      </c>
      <c r="D97" s="27">
        <v>-358935.11521999998</v>
      </c>
      <c r="E97" s="27">
        <v>816345.30666</v>
      </c>
      <c r="F97" s="27">
        <v>1308347.06492</v>
      </c>
      <c r="G97" s="27">
        <v>1275545.6604299999</v>
      </c>
      <c r="H97" s="27">
        <v>1176018.77773</v>
      </c>
      <c r="I97" s="27">
        <v>937659.02830000001</v>
      </c>
      <c r="J97" s="27">
        <v>1164533.6923699998</v>
      </c>
      <c r="K97" s="27">
        <v>300451.54047000001</v>
      </c>
      <c r="L97" s="27">
        <v>911844.54404000007</v>
      </c>
      <c r="M97" s="27">
        <v>999488.80544000003</v>
      </c>
      <c r="N97" s="27">
        <v>889303.90691000002</v>
      </c>
      <c r="O97" s="164">
        <v>2416689.1555399997</v>
      </c>
      <c r="P97" s="27">
        <v>11837292.367589999</v>
      </c>
    </row>
    <row r="98" spans="2:17" ht="12" customHeight="1" x14ac:dyDescent="0.2">
      <c r="B98" s="152" t="s">
        <v>150</v>
      </c>
      <c r="C98" s="163" t="s">
        <v>151</v>
      </c>
      <c r="D98" s="65">
        <v>-28164.503860000001</v>
      </c>
      <c r="E98" s="65">
        <v>321345.61663999996</v>
      </c>
      <c r="F98" s="65">
        <v>176878.11015999998</v>
      </c>
      <c r="G98" s="65">
        <v>433072.77594000002</v>
      </c>
      <c r="H98" s="65">
        <v>125902.39494</v>
      </c>
      <c r="I98" s="65">
        <v>220767.55680000002</v>
      </c>
      <c r="J98" s="65">
        <v>197231.90396999998</v>
      </c>
      <c r="K98" s="65">
        <v>109409.22</v>
      </c>
      <c r="L98" s="65">
        <v>209643.61833000003</v>
      </c>
      <c r="M98" s="65">
        <v>342522.60283999995</v>
      </c>
      <c r="N98" s="65">
        <v>58475.008909999997</v>
      </c>
      <c r="O98" s="165">
        <v>604565.28691999998</v>
      </c>
      <c r="P98" s="65">
        <v>2771649.5915899999</v>
      </c>
    </row>
    <row r="99" spans="2:17" ht="12" customHeight="1" x14ac:dyDescent="0.2">
      <c r="B99" s="152" t="s">
        <v>152</v>
      </c>
      <c r="C99" s="163" t="s">
        <v>153</v>
      </c>
      <c r="D99" s="65">
        <v>-70304.362999999998</v>
      </c>
      <c r="E99" s="65">
        <v>673958.56799999997</v>
      </c>
      <c r="F99" s="65">
        <v>700490.36699999997</v>
      </c>
      <c r="G99" s="65">
        <v>881857.33600000001</v>
      </c>
      <c r="H99" s="65">
        <v>818777.88497000001</v>
      </c>
      <c r="I99" s="65">
        <v>792899.33836000005</v>
      </c>
      <c r="J99" s="65">
        <v>781057.31325000001</v>
      </c>
      <c r="K99" s="65">
        <v>636386.54799999995</v>
      </c>
      <c r="L99" s="65">
        <v>916895.79781999998</v>
      </c>
      <c r="M99" s="65">
        <v>855513.31031999993</v>
      </c>
      <c r="N99" s="65">
        <v>815859.12543000001</v>
      </c>
      <c r="O99" s="165">
        <v>1678457.21276</v>
      </c>
      <c r="P99" s="65">
        <v>9481848.43891</v>
      </c>
    </row>
    <row r="100" spans="2:17" ht="12" customHeight="1" thickBot="1" x14ac:dyDescent="0.25">
      <c r="B100" s="166" t="s">
        <v>154</v>
      </c>
      <c r="C100" s="166" t="s">
        <v>155</v>
      </c>
      <c r="D100" s="167">
        <v>-855.08676000000003</v>
      </c>
      <c r="E100" s="167">
        <v>604758.65129999991</v>
      </c>
      <c r="F100" s="167">
        <v>551667.57920000004</v>
      </c>
      <c r="G100" s="167">
        <v>496777.28899999999</v>
      </c>
      <c r="H100" s="167">
        <v>480057.39199999999</v>
      </c>
      <c r="I100" s="167">
        <v>563532.58379999991</v>
      </c>
      <c r="J100" s="167">
        <v>636732.39</v>
      </c>
      <c r="K100" s="167">
        <v>696512.64599999995</v>
      </c>
      <c r="L100" s="167">
        <v>671758.16714999999</v>
      </c>
      <c r="M100" s="167">
        <v>660414.93299999996</v>
      </c>
      <c r="N100" s="167">
        <v>634846.51692999993</v>
      </c>
      <c r="O100" s="168">
        <v>1117659.2371399999</v>
      </c>
      <c r="P100" s="167">
        <v>7113862.2987600006</v>
      </c>
    </row>
    <row r="101" spans="2:17" ht="12" thickBot="1" x14ac:dyDescent="0.25">
      <c r="B101" s="170"/>
      <c r="C101" s="170"/>
      <c r="D101" s="172"/>
      <c r="E101" s="172"/>
      <c r="F101" s="172"/>
      <c r="G101" s="172"/>
      <c r="H101" s="172"/>
      <c r="I101" s="172"/>
      <c r="J101" s="172"/>
      <c r="K101" s="172"/>
      <c r="L101" s="172"/>
      <c r="M101" s="172"/>
      <c r="N101" s="172"/>
      <c r="O101" s="173"/>
      <c r="P101" s="172"/>
    </row>
    <row r="102" spans="2:17" s="5" customFormat="1" x14ac:dyDescent="0.2">
      <c r="B102" s="174" t="s">
        <v>59</v>
      </c>
      <c r="C102" s="174" t="s">
        <v>156</v>
      </c>
      <c r="D102" s="187">
        <v>983324.45967000001</v>
      </c>
      <c r="E102" s="187">
        <v>3170608.59803</v>
      </c>
      <c r="F102" s="187">
        <v>2514428.8008499998</v>
      </c>
      <c r="G102" s="187">
        <v>2553213.9560100003</v>
      </c>
      <c r="H102" s="187">
        <v>2171537.0782499998</v>
      </c>
      <c r="I102" s="187">
        <v>2323918.2772600004</v>
      </c>
      <c r="J102" s="187">
        <v>2866369.6947699999</v>
      </c>
      <c r="K102" s="187">
        <v>2804296.7686399999</v>
      </c>
      <c r="L102" s="187">
        <v>2581915.9391999999</v>
      </c>
      <c r="M102" s="187">
        <v>2392601.4277499998</v>
      </c>
      <c r="N102" s="187">
        <v>2369543.64738</v>
      </c>
      <c r="O102" s="188">
        <v>4225621.4164899997</v>
      </c>
      <c r="P102" s="187">
        <v>30957380.064299997</v>
      </c>
      <c r="Q102" s="1"/>
    </row>
    <row r="103" spans="2:17" ht="12" customHeight="1" x14ac:dyDescent="0.2">
      <c r="B103" s="152" t="s">
        <v>157</v>
      </c>
      <c r="C103" s="152" t="s">
        <v>350</v>
      </c>
      <c r="D103" s="27">
        <v>847049.20791</v>
      </c>
      <c r="E103" s="27">
        <v>829862.77558000002</v>
      </c>
      <c r="F103" s="27">
        <v>925103.25711999997</v>
      </c>
      <c r="G103" s="27">
        <v>877932.61567999993</v>
      </c>
      <c r="H103" s="27">
        <v>894820.88880999992</v>
      </c>
      <c r="I103" s="27">
        <v>839631.82179999992</v>
      </c>
      <c r="J103" s="27">
        <v>851396.5234500001</v>
      </c>
      <c r="K103" s="27">
        <v>831233.05429</v>
      </c>
      <c r="L103" s="27">
        <v>897273.65174999996</v>
      </c>
      <c r="M103" s="27">
        <v>839620.79209</v>
      </c>
      <c r="N103" s="27">
        <v>835945.85765999998</v>
      </c>
      <c r="O103" s="164">
        <v>799864.26951999997</v>
      </c>
      <c r="P103" s="27">
        <v>10269734.715659998</v>
      </c>
    </row>
    <row r="104" spans="2:17" ht="12" customHeight="1" x14ac:dyDescent="0.2">
      <c r="B104" s="152" t="s">
        <v>159</v>
      </c>
      <c r="C104" s="163" t="s">
        <v>351</v>
      </c>
      <c r="D104" s="65">
        <v>39755.11838</v>
      </c>
      <c r="E104" s="65">
        <v>-2065.2064599999999</v>
      </c>
      <c r="F104" s="65">
        <v>-5907.2602000000006</v>
      </c>
      <c r="G104" s="65">
        <v>-4491.4909900000002</v>
      </c>
      <c r="H104" s="65">
        <v>-3652.2250800000002</v>
      </c>
      <c r="I104" s="65">
        <v>9517.9513200000001</v>
      </c>
      <c r="J104" s="65">
        <v>-1415.8968400000001</v>
      </c>
      <c r="K104" s="65">
        <v>-3654.8820499999997</v>
      </c>
      <c r="L104" s="65">
        <v>37280.291250000002</v>
      </c>
      <c r="M104" s="65">
        <v>-7240.1583799999999</v>
      </c>
      <c r="N104" s="65">
        <v>-27366.338609999999</v>
      </c>
      <c r="O104" s="165">
        <v>20863.589809999998</v>
      </c>
      <c r="P104" s="65">
        <v>51623.492149999991</v>
      </c>
    </row>
    <row r="105" spans="2:17" ht="12" customHeight="1" x14ac:dyDescent="0.2">
      <c r="B105" s="152" t="s">
        <v>161</v>
      </c>
      <c r="C105" s="152" t="s">
        <v>162</v>
      </c>
      <c r="D105" s="27">
        <v>20399.09201</v>
      </c>
      <c r="E105" s="27">
        <v>1971788.331</v>
      </c>
      <c r="F105" s="27">
        <v>1455864.4569999999</v>
      </c>
      <c r="G105" s="27">
        <v>1509012.7372300001</v>
      </c>
      <c r="H105" s="27">
        <v>1151595.5979899999</v>
      </c>
      <c r="I105" s="27">
        <v>1332130.8629999999</v>
      </c>
      <c r="J105" s="27">
        <v>1844390.0390000001</v>
      </c>
      <c r="K105" s="27">
        <v>1795121.004</v>
      </c>
      <c r="L105" s="27">
        <v>1527409.9639999999</v>
      </c>
      <c r="M105" s="27">
        <v>1441617.5349999999</v>
      </c>
      <c r="N105" s="27">
        <v>1421641.5020000001</v>
      </c>
      <c r="O105" s="164">
        <v>3157533.5619999999</v>
      </c>
      <c r="P105" s="27">
        <v>18628504.68423</v>
      </c>
    </row>
    <row r="106" spans="2:17" ht="12" customHeight="1" x14ac:dyDescent="0.2">
      <c r="B106" s="152" t="s">
        <v>163</v>
      </c>
      <c r="C106" s="163" t="s">
        <v>164</v>
      </c>
      <c r="D106" s="65">
        <v>27970.743609999998</v>
      </c>
      <c r="E106" s="65">
        <v>0</v>
      </c>
      <c r="F106" s="65">
        <v>-4.819</v>
      </c>
      <c r="G106" s="65">
        <v>-3996.0675499999998</v>
      </c>
      <c r="H106" s="65">
        <v>0</v>
      </c>
      <c r="I106" s="65">
        <v>-1743.6072199999999</v>
      </c>
      <c r="J106" s="65">
        <v>0</v>
      </c>
      <c r="K106" s="65">
        <v>0</v>
      </c>
      <c r="L106" s="65">
        <v>1464.3612800000001</v>
      </c>
      <c r="M106" s="65">
        <v>-27950.182000000001</v>
      </c>
      <c r="N106" s="65">
        <v>-17824.04552</v>
      </c>
      <c r="O106" s="165">
        <v>29722.609840000001</v>
      </c>
      <c r="P106" s="65">
        <v>7638.9934399999984</v>
      </c>
    </row>
    <row r="107" spans="2:17" ht="12" customHeight="1" x14ac:dyDescent="0.2">
      <c r="B107" s="152" t="s">
        <v>165</v>
      </c>
      <c r="C107" s="163" t="s">
        <v>166</v>
      </c>
      <c r="D107" s="65">
        <v>0</v>
      </c>
      <c r="E107" s="65">
        <v>323580.69199999998</v>
      </c>
      <c r="F107" s="65">
        <v>95097.407999999996</v>
      </c>
      <c r="G107" s="65">
        <v>128019.23299999999</v>
      </c>
      <c r="H107" s="65">
        <v>91178.504000000001</v>
      </c>
      <c r="I107" s="65">
        <v>99583.49</v>
      </c>
      <c r="J107" s="65">
        <v>98886.013999999996</v>
      </c>
      <c r="K107" s="65">
        <v>135773.28</v>
      </c>
      <c r="L107" s="65">
        <v>94428.536989999993</v>
      </c>
      <c r="M107" s="65">
        <v>88555.178</v>
      </c>
      <c r="N107" s="65">
        <v>110588.685</v>
      </c>
      <c r="O107" s="165">
        <v>178028.95800000001</v>
      </c>
      <c r="P107" s="65">
        <v>1443719.9789900002</v>
      </c>
    </row>
    <row r="108" spans="2:17" ht="12" customHeight="1" thickBot="1" x14ac:dyDescent="0.25">
      <c r="B108" s="166" t="s">
        <v>167</v>
      </c>
      <c r="C108" s="166" t="s">
        <v>168</v>
      </c>
      <c r="D108" s="167">
        <v>48150.297760000001</v>
      </c>
      <c r="E108" s="167">
        <v>47442.00591</v>
      </c>
      <c r="F108" s="167">
        <v>44275.75793</v>
      </c>
      <c r="G108" s="167">
        <v>46736.928639999998</v>
      </c>
      <c r="H108" s="167">
        <v>37594.312530000003</v>
      </c>
      <c r="I108" s="167">
        <v>44797.75836</v>
      </c>
      <c r="J108" s="167">
        <v>73113.015159999995</v>
      </c>
      <c r="K108" s="167">
        <v>45824.312399999995</v>
      </c>
      <c r="L108" s="167">
        <v>24059.13393</v>
      </c>
      <c r="M108" s="167">
        <v>57998.263039999998</v>
      </c>
      <c r="N108" s="167">
        <v>46557.986850000001</v>
      </c>
      <c r="O108" s="168">
        <v>39608.427320000003</v>
      </c>
      <c r="P108" s="167">
        <v>556158.19982999994</v>
      </c>
    </row>
    <row r="109" spans="2:17" ht="12" thickBot="1" x14ac:dyDescent="0.25">
      <c r="B109" s="170"/>
      <c r="C109" s="170"/>
      <c r="D109" s="172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3"/>
      <c r="P109" s="172"/>
    </row>
    <row r="110" spans="2:17" s="5" customFormat="1" x14ac:dyDescent="0.2">
      <c r="B110" s="174" t="s">
        <v>171</v>
      </c>
      <c r="C110" s="174" t="s">
        <v>172</v>
      </c>
      <c r="D110" s="187">
        <v>-21589.646089999998</v>
      </c>
      <c r="E110" s="187">
        <v>423561.54520999995</v>
      </c>
      <c r="F110" s="187">
        <v>424613.46072000003</v>
      </c>
      <c r="G110" s="187">
        <v>881238.46863999998</v>
      </c>
      <c r="H110" s="187">
        <v>513267.73627999995</v>
      </c>
      <c r="I110" s="187">
        <v>422396.22311000002</v>
      </c>
      <c r="J110" s="187">
        <v>919971.76786999998</v>
      </c>
      <c r="K110" s="187">
        <v>408063.49083999998</v>
      </c>
      <c r="L110" s="187">
        <v>473715.88092999998</v>
      </c>
      <c r="M110" s="187">
        <v>817088.94287999999</v>
      </c>
      <c r="N110" s="187">
        <v>399475.92666</v>
      </c>
      <c r="O110" s="188">
        <v>1417654.1093899999</v>
      </c>
      <c r="P110" s="187">
        <v>7079457.906440001</v>
      </c>
      <c r="Q110" s="1"/>
    </row>
    <row r="111" spans="2:17" ht="12" customHeight="1" x14ac:dyDescent="0.2">
      <c r="B111" s="152" t="s">
        <v>173</v>
      </c>
      <c r="C111" s="152" t="s">
        <v>174</v>
      </c>
      <c r="D111" s="27">
        <v>-1305.6679599999998</v>
      </c>
      <c r="E111" s="27">
        <v>309901.39234999998</v>
      </c>
      <c r="F111" s="27">
        <v>262552.30625000002</v>
      </c>
      <c r="G111" s="27">
        <v>323821.32141000003</v>
      </c>
      <c r="H111" s="27">
        <v>245962.89077</v>
      </c>
      <c r="I111" s="27">
        <v>247347.46233000001</v>
      </c>
      <c r="J111" s="27">
        <v>252640.33222000001</v>
      </c>
      <c r="K111" s="27">
        <v>251520.9785</v>
      </c>
      <c r="L111" s="27">
        <v>279777.83912000002</v>
      </c>
      <c r="M111" s="27">
        <v>305313.79511000001</v>
      </c>
      <c r="N111" s="27">
        <v>256507.38104000001</v>
      </c>
      <c r="O111" s="164">
        <v>587720.11843999987</v>
      </c>
      <c r="P111" s="27">
        <v>3321760.1495799995</v>
      </c>
    </row>
    <row r="112" spans="2:17" ht="12" customHeight="1" x14ac:dyDescent="0.2">
      <c r="B112" s="152" t="s">
        <v>175</v>
      </c>
      <c r="C112" s="152" t="s">
        <v>176</v>
      </c>
      <c r="D112" s="27">
        <v>-251.21633</v>
      </c>
      <c r="E112" s="27">
        <v>14992.567050000001</v>
      </c>
      <c r="F112" s="27">
        <v>13570.6477</v>
      </c>
      <c r="G112" s="27">
        <v>14995.89824</v>
      </c>
      <c r="H112" s="27">
        <v>12323.289409999999</v>
      </c>
      <c r="I112" s="27">
        <v>12110.266669999999</v>
      </c>
      <c r="J112" s="27">
        <v>10906.827080000001</v>
      </c>
      <c r="K112" s="27">
        <v>10859.5255</v>
      </c>
      <c r="L112" s="27">
        <v>11243.84122</v>
      </c>
      <c r="M112" s="27">
        <v>12539.06925</v>
      </c>
      <c r="N112" s="27">
        <v>12998.612050000002</v>
      </c>
      <c r="O112" s="164">
        <v>28758.944030000002</v>
      </c>
      <c r="P112" s="27">
        <v>155048.27187000003</v>
      </c>
    </row>
    <row r="113" spans="2:17" ht="12" customHeight="1" x14ac:dyDescent="0.2">
      <c r="B113" s="152" t="s">
        <v>177</v>
      </c>
      <c r="C113" s="152" t="s">
        <v>178</v>
      </c>
      <c r="D113" s="27">
        <v>-626.06957</v>
      </c>
      <c r="E113" s="27">
        <v>4070.12653</v>
      </c>
      <c r="F113" s="27">
        <v>3782.3159999999998</v>
      </c>
      <c r="G113" s="27">
        <v>3365.1165299999998</v>
      </c>
      <c r="H113" s="27">
        <v>2920.04637</v>
      </c>
      <c r="I113" s="27">
        <v>2676.5683100000001</v>
      </c>
      <c r="J113" s="27">
        <v>1702.2278899999999</v>
      </c>
      <c r="K113" s="27">
        <v>1764.211</v>
      </c>
      <c r="L113" s="27">
        <v>965.21498999999994</v>
      </c>
      <c r="M113" s="27">
        <v>2235.0335800000003</v>
      </c>
      <c r="N113" s="27">
        <v>3379.2302999999997</v>
      </c>
      <c r="O113" s="164">
        <v>6738.5502200000001</v>
      </c>
      <c r="P113" s="27">
        <v>32972.57215</v>
      </c>
    </row>
    <row r="114" spans="2:17" ht="12" customHeight="1" x14ac:dyDescent="0.2">
      <c r="B114" s="152" t="s">
        <v>179</v>
      </c>
      <c r="C114" s="152" t="s">
        <v>352</v>
      </c>
      <c r="D114" s="27">
        <v>-286.56620000000004</v>
      </c>
      <c r="E114" s="27">
        <v>50024.616600000001</v>
      </c>
      <c r="F114" s="27">
        <v>48323.098460000001</v>
      </c>
      <c r="G114" s="27">
        <v>58352.449500000002</v>
      </c>
      <c r="H114" s="27">
        <v>52454.152049999997</v>
      </c>
      <c r="I114" s="27">
        <v>53894.260799999996</v>
      </c>
      <c r="J114" s="27">
        <v>71340.682000000001</v>
      </c>
      <c r="K114" s="27">
        <v>59662.631580000001</v>
      </c>
      <c r="L114" s="27">
        <v>58867.868450000002</v>
      </c>
      <c r="M114" s="27">
        <v>64470.97075</v>
      </c>
      <c r="N114" s="27">
        <v>69205.859659999987</v>
      </c>
      <c r="O114" s="164">
        <v>136536.27814999997</v>
      </c>
      <c r="P114" s="27">
        <v>722846.30180000002</v>
      </c>
    </row>
    <row r="115" spans="2:17" ht="12" customHeight="1" x14ac:dyDescent="0.2">
      <c r="B115" s="152" t="s">
        <v>181</v>
      </c>
      <c r="C115" s="152" t="s">
        <v>182</v>
      </c>
      <c r="D115" s="27">
        <v>2259.4290000000001</v>
      </c>
      <c r="E115" s="27">
        <v>3041.0120000000002</v>
      </c>
      <c r="F115" s="27">
        <v>2810.875</v>
      </c>
      <c r="G115" s="27">
        <v>2600.5160000000001</v>
      </c>
      <c r="H115" s="27">
        <v>3096.9009999999998</v>
      </c>
      <c r="I115" s="27">
        <v>2965.2429999999999</v>
      </c>
      <c r="J115" s="27">
        <v>5652.07</v>
      </c>
      <c r="K115" s="27">
        <v>4910.8140000000003</v>
      </c>
      <c r="L115" s="27">
        <v>4667.9719999999998</v>
      </c>
      <c r="M115" s="27">
        <v>3306.8380000000002</v>
      </c>
      <c r="N115" s="27">
        <v>2804.279</v>
      </c>
      <c r="O115" s="164">
        <v>2194.2339999999999</v>
      </c>
      <c r="P115" s="27">
        <v>40310.183000000005</v>
      </c>
    </row>
    <row r="116" spans="2:17" ht="12" customHeight="1" x14ac:dyDescent="0.2">
      <c r="B116" s="152" t="s">
        <v>183</v>
      </c>
      <c r="C116" s="152" t="s">
        <v>184</v>
      </c>
      <c r="D116" s="27">
        <v>0</v>
      </c>
      <c r="E116" s="27">
        <v>14.018000000000001</v>
      </c>
      <c r="F116" s="27">
        <v>65.242000000000004</v>
      </c>
      <c r="G116" s="27">
        <v>23.143000000000001</v>
      </c>
      <c r="H116" s="27">
        <v>-43.835000000000001</v>
      </c>
      <c r="I116" s="27">
        <v>60.155999999999999</v>
      </c>
      <c r="J116" s="27">
        <v>9.1319999999999997</v>
      </c>
      <c r="K116" s="27">
        <v>9.4350000000000005</v>
      </c>
      <c r="L116" s="27">
        <v>5.1390000000000002</v>
      </c>
      <c r="M116" s="27">
        <v>-54.822000000000003</v>
      </c>
      <c r="N116" s="27">
        <v>114.586</v>
      </c>
      <c r="O116" s="164">
        <v>-19.548999999999999</v>
      </c>
      <c r="P116" s="27">
        <v>182.64500000000001</v>
      </c>
    </row>
    <row r="117" spans="2:17" ht="12" customHeight="1" x14ac:dyDescent="0.2">
      <c r="B117" s="152" t="s">
        <v>185</v>
      </c>
      <c r="C117" s="152" t="s">
        <v>186</v>
      </c>
      <c r="D117" s="27">
        <v>20.417000000000002</v>
      </c>
      <c r="E117" s="27">
        <v>-3043.7370000000001</v>
      </c>
      <c r="F117" s="27">
        <v>18942.373</v>
      </c>
      <c r="G117" s="27">
        <v>137886.21799999999</v>
      </c>
      <c r="H117" s="27">
        <v>111690.56</v>
      </c>
      <c r="I117" s="27">
        <v>64982.665000000001</v>
      </c>
      <c r="J117" s="27">
        <v>48942.612000000001</v>
      </c>
      <c r="K117" s="27">
        <v>41610.707000000002</v>
      </c>
      <c r="L117" s="27">
        <v>33498.717959999994</v>
      </c>
      <c r="M117" s="27">
        <v>67127.173999999999</v>
      </c>
      <c r="N117" s="27">
        <v>26360.904900000001</v>
      </c>
      <c r="O117" s="164">
        <v>13778.84</v>
      </c>
      <c r="P117" s="27">
        <v>561797.45185999991</v>
      </c>
    </row>
    <row r="118" spans="2:17" ht="12" customHeight="1" x14ac:dyDescent="0.2">
      <c r="B118" s="152" t="s">
        <v>187</v>
      </c>
      <c r="C118" s="152" t="s">
        <v>188</v>
      </c>
      <c r="D118" s="27">
        <v>-8696.2999999999993</v>
      </c>
      <c r="E118" s="27">
        <v>-129.19999999999999</v>
      </c>
      <c r="F118" s="27">
        <v>0</v>
      </c>
      <c r="G118" s="27">
        <v>7374.442</v>
      </c>
      <c r="H118" s="27">
        <v>0</v>
      </c>
      <c r="I118" s="27">
        <v>0</v>
      </c>
      <c r="J118" s="27">
        <v>50388.349000000002</v>
      </c>
      <c r="K118" s="27">
        <v>0</v>
      </c>
      <c r="L118" s="27">
        <v>6.8500000000000005E-2</v>
      </c>
      <c r="M118" s="27">
        <v>53624.673000000003</v>
      </c>
      <c r="N118" s="27">
        <v>0</v>
      </c>
      <c r="O118" s="164">
        <v>46357.696010000007</v>
      </c>
      <c r="P118" s="27">
        <v>148919.72851000002</v>
      </c>
    </row>
    <row r="119" spans="2:17" ht="12" customHeight="1" x14ac:dyDescent="0.2">
      <c r="B119" s="152" t="s">
        <v>189</v>
      </c>
      <c r="C119" s="152" t="s">
        <v>190</v>
      </c>
      <c r="D119" s="4">
        <v>151.97499999999999</v>
      </c>
      <c r="E119" s="27">
        <v>-187.684</v>
      </c>
      <c r="F119" s="27">
        <v>-99.578999999999994</v>
      </c>
      <c r="G119" s="27">
        <v>39201.402999999998</v>
      </c>
      <c r="H119" s="27">
        <v>-44.16</v>
      </c>
      <c r="I119" s="27">
        <v>-534.20100000000002</v>
      </c>
      <c r="J119" s="27">
        <v>50268.957000000002</v>
      </c>
      <c r="K119" s="27">
        <v>42.930999999999997</v>
      </c>
      <c r="L119" s="27">
        <v>747.02121999999997</v>
      </c>
      <c r="M119" s="27">
        <v>47859.133000000002</v>
      </c>
      <c r="N119" s="27">
        <v>193.03828999999999</v>
      </c>
      <c r="O119" s="164">
        <v>45395.579969999999</v>
      </c>
      <c r="P119" s="27">
        <v>182994.41447999998</v>
      </c>
    </row>
    <row r="120" spans="2:17" ht="12" customHeight="1" x14ac:dyDescent="0.2">
      <c r="B120" s="152" t="s">
        <v>353</v>
      </c>
      <c r="C120" s="152" t="s">
        <v>192</v>
      </c>
      <c r="D120" s="27">
        <v>1264.654</v>
      </c>
      <c r="E120" s="27">
        <v>-322.10199999999998</v>
      </c>
      <c r="F120" s="27">
        <v>490.13900000000001</v>
      </c>
      <c r="G120" s="27">
        <v>61580.612999999998</v>
      </c>
      <c r="H120" s="27">
        <v>-10.199999999999999</v>
      </c>
      <c r="I120" s="27">
        <v>268.05</v>
      </c>
      <c r="J120" s="27">
        <v>39415.201999999997</v>
      </c>
      <c r="K120" s="27">
        <v>10.654999999999999</v>
      </c>
      <c r="L120" s="27">
        <v>55.174790000000002</v>
      </c>
      <c r="M120" s="27">
        <v>35525.103000000003</v>
      </c>
      <c r="N120" s="27">
        <v>-46.751919999999998</v>
      </c>
      <c r="O120" s="164">
        <v>121078.67483</v>
      </c>
      <c r="P120" s="27">
        <v>259309.21170000001</v>
      </c>
    </row>
    <row r="121" spans="2:17" ht="12" customHeight="1" x14ac:dyDescent="0.2">
      <c r="B121" s="152" t="s">
        <v>193</v>
      </c>
      <c r="C121" s="152" t="s">
        <v>194</v>
      </c>
      <c r="D121" s="27">
        <v>-14126.221030000001</v>
      </c>
      <c r="E121" s="27">
        <v>43989.374669999997</v>
      </c>
      <c r="F121" s="27">
        <v>72566.063309999998</v>
      </c>
      <c r="G121" s="27">
        <v>229220.50596000001</v>
      </c>
      <c r="H121" s="27">
        <v>80713.522680000009</v>
      </c>
      <c r="I121" s="27">
        <v>36749.173000000003</v>
      </c>
      <c r="J121" s="27">
        <v>387061.90587999998</v>
      </c>
      <c r="K121" s="27">
        <v>37292.382259999998</v>
      </c>
      <c r="L121" s="27">
        <v>83326.339449999999</v>
      </c>
      <c r="M121" s="27">
        <v>224793.40818999999</v>
      </c>
      <c r="N121" s="27">
        <v>24258.145489999999</v>
      </c>
      <c r="O121" s="164">
        <v>427944.46505</v>
      </c>
      <c r="P121" s="27">
        <v>1633789.06491</v>
      </c>
    </row>
    <row r="122" spans="2:17" ht="12" customHeight="1" x14ac:dyDescent="0.2">
      <c r="B122" s="152" t="s">
        <v>195</v>
      </c>
      <c r="C122" s="152" t="s">
        <v>196</v>
      </c>
      <c r="D122" s="27">
        <v>3</v>
      </c>
      <c r="E122" s="27">
        <v>45.781999999999996</v>
      </c>
      <c r="F122" s="27">
        <v>43.732999999999997</v>
      </c>
      <c r="G122" s="27">
        <v>34.731999999999999</v>
      </c>
      <c r="H122" s="27">
        <v>30.768999999999998</v>
      </c>
      <c r="I122" s="27">
        <v>66.168999999999997</v>
      </c>
      <c r="J122" s="27">
        <v>39.384</v>
      </c>
      <c r="K122" s="27">
        <v>52.107999999999997</v>
      </c>
      <c r="L122" s="27">
        <v>35.270890000000001</v>
      </c>
      <c r="M122" s="27">
        <v>51.423000000000002</v>
      </c>
      <c r="N122" s="27">
        <v>77.890770000000003</v>
      </c>
      <c r="O122" s="164">
        <v>113.15868999999999</v>
      </c>
      <c r="P122" s="27">
        <v>593.42034999999998</v>
      </c>
    </row>
    <row r="123" spans="2:17" ht="12" customHeight="1" x14ac:dyDescent="0.2">
      <c r="B123" s="152" t="s">
        <v>197</v>
      </c>
      <c r="C123" s="152" t="s">
        <v>198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0</v>
      </c>
      <c r="K123" s="27">
        <v>0</v>
      </c>
      <c r="L123" s="27">
        <v>15.044589999999999</v>
      </c>
      <c r="M123" s="27">
        <v>-2.4550000000000001</v>
      </c>
      <c r="N123" s="27">
        <v>3.4504200000000003</v>
      </c>
      <c r="O123" s="164">
        <v>42.220999999999997</v>
      </c>
      <c r="P123" s="27">
        <v>58.261009999999999</v>
      </c>
    </row>
    <row r="124" spans="2:17" ht="12" customHeight="1" x14ac:dyDescent="0.2">
      <c r="B124" s="152" t="s">
        <v>199</v>
      </c>
      <c r="C124" s="152" t="s">
        <v>200</v>
      </c>
      <c r="D124" s="27">
        <v>2.92</v>
      </c>
      <c r="E124" s="27">
        <v>1165.3790100000001</v>
      </c>
      <c r="F124" s="27">
        <v>1566.2460000000001</v>
      </c>
      <c r="G124" s="27">
        <v>2782.11</v>
      </c>
      <c r="H124" s="27">
        <v>4173.8</v>
      </c>
      <c r="I124" s="27">
        <v>1788.6980000000001</v>
      </c>
      <c r="J124" s="27">
        <v>1604.0868</v>
      </c>
      <c r="K124" s="27">
        <v>327.11200000000002</v>
      </c>
      <c r="L124" s="27">
        <v>510.21476000000001</v>
      </c>
      <c r="M124" s="27">
        <v>299.59899999999999</v>
      </c>
      <c r="N124" s="27">
        <v>3618.9510599999999</v>
      </c>
      <c r="O124" s="164">
        <v>1014.898</v>
      </c>
      <c r="P124" s="27">
        <v>18854.014630000005</v>
      </c>
    </row>
    <row r="125" spans="2:17" ht="12" customHeight="1" thickBot="1" x14ac:dyDescent="0.25">
      <c r="B125" s="29" t="s">
        <v>309</v>
      </c>
      <c r="C125" s="166" t="s">
        <v>310</v>
      </c>
      <c r="D125" s="167">
        <v>0</v>
      </c>
      <c r="E125" s="167">
        <v>0</v>
      </c>
      <c r="F125" s="167">
        <v>0</v>
      </c>
      <c r="G125" s="167">
        <v>0</v>
      </c>
      <c r="H125" s="167">
        <v>0</v>
      </c>
      <c r="I125" s="167">
        <v>21.712</v>
      </c>
      <c r="J125" s="167">
        <v>0</v>
      </c>
      <c r="K125" s="167">
        <v>0</v>
      </c>
      <c r="L125" s="167">
        <v>0.15399000000000002</v>
      </c>
      <c r="M125" s="167">
        <v>0</v>
      </c>
      <c r="N125" s="167">
        <v>0.34960000000000002</v>
      </c>
      <c r="O125" s="168">
        <v>0</v>
      </c>
      <c r="P125" s="167">
        <v>22.215589999999999</v>
      </c>
    </row>
    <row r="126" spans="2:17" ht="12" thickBot="1" x14ac:dyDescent="0.25">
      <c r="B126" s="166"/>
      <c r="C126" s="166"/>
      <c r="D126" s="167"/>
      <c r="E126" s="167"/>
      <c r="F126" s="167"/>
      <c r="G126" s="167"/>
      <c r="H126" s="167"/>
      <c r="I126" s="167"/>
      <c r="J126" s="167"/>
      <c r="K126" s="167"/>
      <c r="L126" s="167"/>
      <c r="M126" s="167"/>
      <c r="N126" s="167"/>
      <c r="O126" s="168"/>
      <c r="P126" s="167"/>
    </row>
    <row r="127" spans="2:17" s="5" customFormat="1" x14ac:dyDescent="0.2">
      <c r="B127" s="180" t="s">
        <v>205</v>
      </c>
      <c r="C127" s="180" t="s">
        <v>206</v>
      </c>
      <c r="D127" s="189">
        <v>13174.92943</v>
      </c>
      <c r="E127" s="189">
        <v>199386.31599999999</v>
      </c>
      <c r="F127" s="189">
        <v>210491.90299999999</v>
      </c>
      <c r="G127" s="189">
        <v>113265.7</v>
      </c>
      <c r="H127" s="189">
        <v>91769.730249999993</v>
      </c>
      <c r="I127" s="189">
        <v>92222.895999999993</v>
      </c>
      <c r="J127" s="189">
        <v>133523.14720000001</v>
      </c>
      <c r="K127" s="189">
        <v>159557.274</v>
      </c>
      <c r="L127" s="189">
        <v>185025.31372999999</v>
      </c>
      <c r="M127" s="189">
        <v>142755.02100000001</v>
      </c>
      <c r="N127" s="189">
        <v>208880.11153999998</v>
      </c>
      <c r="O127" s="190">
        <v>262734.36038999999</v>
      </c>
      <c r="P127" s="189">
        <v>1812786.7025399997</v>
      </c>
      <c r="Q127" s="1"/>
    </row>
    <row r="128" spans="2:17" ht="12" customHeight="1" x14ac:dyDescent="0.2">
      <c r="B128" s="152" t="s">
        <v>297</v>
      </c>
      <c r="C128" s="152" t="s">
        <v>298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90</v>
      </c>
      <c r="J128" s="27">
        <v>0</v>
      </c>
      <c r="K128" s="27">
        <v>0</v>
      </c>
      <c r="L128" s="27">
        <v>229.01559</v>
      </c>
      <c r="M128" s="27">
        <v>0</v>
      </c>
      <c r="N128" s="27">
        <v>0</v>
      </c>
      <c r="O128" s="164">
        <v>0</v>
      </c>
      <c r="P128" s="27">
        <v>319.01558999999997</v>
      </c>
    </row>
    <row r="129" spans="2:17" ht="12" customHeight="1" x14ac:dyDescent="0.2">
      <c r="B129" s="152" t="s">
        <v>207</v>
      </c>
      <c r="C129" s="152" t="s">
        <v>208</v>
      </c>
      <c r="D129" s="27">
        <v>13320.921</v>
      </c>
      <c r="E129" s="27">
        <v>50230.097000000002</v>
      </c>
      <c r="F129" s="27">
        <v>41188.027999999998</v>
      </c>
      <c r="G129" s="27">
        <v>15995.424000000001</v>
      </c>
      <c r="H129" s="27">
        <v>22478.452249999998</v>
      </c>
      <c r="I129" s="27">
        <v>14358.958000000001</v>
      </c>
      <c r="J129" s="27">
        <v>10764.365</v>
      </c>
      <c r="K129" s="27">
        <v>9215.5589999999993</v>
      </c>
      <c r="L129" s="27">
        <v>44468.802609999999</v>
      </c>
      <c r="M129" s="27">
        <v>12097.084999999999</v>
      </c>
      <c r="N129" s="27">
        <v>12277.069130000002</v>
      </c>
      <c r="O129" s="164">
        <v>20320.41503</v>
      </c>
      <c r="P129" s="27">
        <v>266715.17601999996</v>
      </c>
    </row>
    <row r="130" spans="2:17" ht="12" customHeight="1" x14ac:dyDescent="0.2">
      <c r="B130" s="152" t="s">
        <v>209</v>
      </c>
      <c r="C130" s="152" t="s">
        <v>210</v>
      </c>
      <c r="D130" s="27">
        <v>0</v>
      </c>
      <c r="E130" s="27">
        <v>16214.684999999999</v>
      </c>
      <c r="F130" s="27">
        <v>17774.958999999999</v>
      </c>
      <c r="G130" s="27">
        <v>1923.77</v>
      </c>
      <c r="H130" s="27">
        <v>0</v>
      </c>
      <c r="I130" s="27">
        <v>0</v>
      </c>
      <c r="J130" s="27">
        <v>8441.6650000000009</v>
      </c>
      <c r="K130" s="27">
        <v>17051.235000000001</v>
      </c>
      <c r="L130" s="27">
        <v>15866.234</v>
      </c>
      <c r="M130" s="27">
        <v>16191.623</v>
      </c>
      <c r="N130" s="27">
        <v>18175.574000000001</v>
      </c>
      <c r="O130" s="164">
        <v>19950.153999999999</v>
      </c>
      <c r="P130" s="27">
        <v>131589.899</v>
      </c>
    </row>
    <row r="131" spans="2:17" ht="12" customHeight="1" x14ac:dyDescent="0.2">
      <c r="B131" s="152" t="s">
        <v>211</v>
      </c>
      <c r="C131" s="152" t="s">
        <v>212</v>
      </c>
      <c r="D131" s="27">
        <v>-9.5935699999999997</v>
      </c>
      <c r="E131" s="27">
        <v>45106.377</v>
      </c>
      <c r="F131" s="27">
        <v>47565.506999999998</v>
      </c>
      <c r="G131" s="27">
        <v>25888.332999999999</v>
      </c>
      <c r="H131" s="27">
        <v>470.92599999999999</v>
      </c>
      <c r="I131" s="27">
        <v>7691.3810000000003</v>
      </c>
      <c r="J131" s="27">
        <v>36014.051200000002</v>
      </c>
      <c r="K131" s="27">
        <v>49685.373</v>
      </c>
      <c r="L131" s="27">
        <v>28177.591609999999</v>
      </c>
      <c r="M131" s="27">
        <v>46090.79</v>
      </c>
      <c r="N131" s="27">
        <v>70095.867830000003</v>
      </c>
      <c r="O131" s="164">
        <v>56406.863239999999</v>
      </c>
      <c r="P131" s="27">
        <v>413183.46730999998</v>
      </c>
    </row>
    <row r="132" spans="2:17" ht="12" customHeight="1" x14ac:dyDescent="0.2">
      <c r="B132" s="152" t="s">
        <v>213</v>
      </c>
      <c r="C132" s="152" t="s">
        <v>214</v>
      </c>
      <c r="D132" s="27">
        <v>0</v>
      </c>
      <c r="E132" s="27">
        <v>52529.783000000003</v>
      </c>
      <c r="F132" s="27">
        <v>47194.603000000003</v>
      </c>
      <c r="G132" s="27">
        <v>28227.853999999999</v>
      </c>
      <c r="H132" s="27">
        <v>13791.594999999999</v>
      </c>
      <c r="I132" s="27">
        <v>21882.272000000001</v>
      </c>
      <c r="J132" s="27">
        <v>39453.434999999998</v>
      </c>
      <c r="K132" s="27">
        <v>43508.389000000003</v>
      </c>
      <c r="L132" s="27">
        <v>34508.188000000002</v>
      </c>
      <c r="M132" s="27">
        <v>33833.546999999999</v>
      </c>
      <c r="N132" s="27">
        <v>60413.22</v>
      </c>
      <c r="O132" s="164">
        <v>80530.429000000004</v>
      </c>
      <c r="P132" s="27">
        <v>455873.31500000006</v>
      </c>
    </row>
    <row r="133" spans="2:17" ht="12" customHeight="1" x14ac:dyDescent="0.2">
      <c r="B133" s="152" t="s">
        <v>215</v>
      </c>
      <c r="C133" s="152" t="s">
        <v>216</v>
      </c>
      <c r="D133" s="27">
        <v>-136.398</v>
      </c>
      <c r="E133" s="27">
        <v>35305.374000000003</v>
      </c>
      <c r="F133" s="27">
        <v>34489.161999999997</v>
      </c>
      <c r="G133" s="27">
        <v>41230.319000000003</v>
      </c>
      <c r="H133" s="27">
        <v>55028.756999999998</v>
      </c>
      <c r="I133" s="27">
        <v>48200.285000000003</v>
      </c>
      <c r="J133" s="27">
        <v>38849.631000000001</v>
      </c>
      <c r="K133" s="27">
        <v>40096.718000000001</v>
      </c>
      <c r="L133" s="27">
        <v>39557.55992</v>
      </c>
      <c r="M133" s="27">
        <v>34541.976000000002</v>
      </c>
      <c r="N133" s="27">
        <v>47918.380579999997</v>
      </c>
      <c r="O133" s="164">
        <v>85526.499120000008</v>
      </c>
      <c r="P133" s="27">
        <v>500608.26362000004</v>
      </c>
    </row>
    <row r="134" spans="2:17" ht="12" customHeight="1" thickBot="1" x14ac:dyDescent="0.25">
      <c r="B134" s="166" t="s">
        <v>217</v>
      </c>
      <c r="C134" s="166" t="s">
        <v>354</v>
      </c>
      <c r="D134" s="167">
        <v>0</v>
      </c>
      <c r="E134" s="167">
        <v>0</v>
      </c>
      <c r="F134" s="167">
        <v>22279.644</v>
      </c>
      <c r="G134" s="167">
        <v>0</v>
      </c>
      <c r="H134" s="167">
        <v>0</v>
      </c>
      <c r="I134" s="167">
        <v>0</v>
      </c>
      <c r="J134" s="167">
        <v>0</v>
      </c>
      <c r="K134" s="167">
        <v>0</v>
      </c>
      <c r="L134" s="167">
        <v>22217.921999999999</v>
      </c>
      <c r="M134" s="167">
        <v>0</v>
      </c>
      <c r="N134" s="167">
        <v>0</v>
      </c>
      <c r="O134" s="168">
        <v>0</v>
      </c>
      <c r="P134" s="167">
        <v>44497.565999999999</v>
      </c>
    </row>
    <row r="135" spans="2:17" ht="12" thickBot="1" x14ac:dyDescent="0.25">
      <c r="B135" s="166"/>
      <c r="C135" s="166"/>
      <c r="D135" s="167"/>
      <c r="E135" s="167"/>
      <c r="F135" s="167"/>
      <c r="G135" s="167"/>
      <c r="H135" s="167"/>
      <c r="I135" s="167"/>
      <c r="J135" s="167"/>
      <c r="K135" s="167"/>
      <c r="L135" s="167"/>
      <c r="M135" s="167"/>
      <c r="N135" s="167"/>
      <c r="O135" s="168"/>
      <c r="P135" s="167"/>
    </row>
    <row r="136" spans="2:17" s="5" customFormat="1" x14ac:dyDescent="0.2">
      <c r="B136" s="153" t="s">
        <v>65</v>
      </c>
      <c r="C136" s="153" t="s">
        <v>221</v>
      </c>
      <c r="D136" s="46">
        <v>503822.94052</v>
      </c>
      <c r="E136" s="46">
        <v>1463713.19135</v>
      </c>
      <c r="F136" s="46">
        <v>1277105.2595299999</v>
      </c>
      <c r="G136" s="46">
        <v>1185450.7489500002</v>
      </c>
      <c r="H136" s="46">
        <v>1078755.3858399999</v>
      </c>
      <c r="I136" s="46">
        <v>1051922.5995700001</v>
      </c>
      <c r="J136" s="46">
        <v>1153753.32241</v>
      </c>
      <c r="K136" s="46">
        <v>1469362.9330999998</v>
      </c>
      <c r="L136" s="46">
        <v>1429006.7082199999</v>
      </c>
      <c r="M136" s="46">
        <v>1561055.1052699999</v>
      </c>
      <c r="N136" s="46">
        <v>1500352.3412899999</v>
      </c>
      <c r="O136" s="184">
        <v>2158457.8087900002</v>
      </c>
      <c r="P136" s="46">
        <v>15832758.344839999</v>
      </c>
      <c r="Q136" s="1"/>
    </row>
    <row r="137" spans="2:17" ht="12" customHeight="1" x14ac:dyDescent="0.2">
      <c r="B137" s="152" t="s">
        <v>222</v>
      </c>
      <c r="C137" s="152" t="s">
        <v>223</v>
      </c>
      <c r="D137" s="27">
        <v>1022.10437</v>
      </c>
      <c r="E137" s="27">
        <v>227819.03606000001</v>
      </c>
      <c r="F137" s="27">
        <v>241626.49718000001</v>
      </c>
      <c r="G137" s="27">
        <v>275630.16622000001</v>
      </c>
      <c r="H137" s="27">
        <v>295720.90654</v>
      </c>
      <c r="I137" s="27">
        <v>335432.15668999997</v>
      </c>
      <c r="J137" s="27">
        <v>376590.83461000002</v>
      </c>
      <c r="K137" s="27">
        <v>382235.15388999996</v>
      </c>
      <c r="L137" s="27">
        <v>310306.26895</v>
      </c>
      <c r="M137" s="27">
        <v>307698.81774000003</v>
      </c>
      <c r="N137" s="27">
        <v>309786.42242000002</v>
      </c>
      <c r="O137" s="164">
        <v>671079.98080999998</v>
      </c>
      <c r="P137" s="27">
        <v>3734948.3454800001</v>
      </c>
    </row>
    <row r="138" spans="2:17" ht="12" customHeight="1" x14ac:dyDescent="0.2">
      <c r="B138" s="152" t="s">
        <v>224</v>
      </c>
      <c r="C138" s="152" t="s">
        <v>225</v>
      </c>
      <c r="D138" s="27">
        <v>-98.884899999999988</v>
      </c>
      <c r="E138" s="27">
        <v>67405.108870000011</v>
      </c>
      <c r="F138" s="27">
        <v>72471.005310000008</v>
      </c>
      <c r="G138" s="27">
        <v>87534.413069999995</v>
      </c>
      <c r="H138" s="27">
        <v>78508.603759999998</v>
      </c>
      <c r="I138" s="27">
        <v>94253.007169999997</v>
      </c>
      <c r="J138" s="27">
        <v>102036.06165</v>
      </c>
      <c r="K138" s="27">
        <v>108094.68635999999</v>
      </c>
      <c r="L138" s="27">
        <v>90116.325779999985</v>
      </c>
      <c r="M138" s="27">
        <v>99058.632929999992</v>
      </c>
      <c r="N138" s="27">
        <v>99926.837790000005</v>
      </c>
      <c r="O138" s="164">
        <v>252119.31226999999</v>
      </c>
      <c r="P138" s="27">
        <v>1151425.1100599999</v>
      </c>
    </row>
    <row r="139" spans="2:17" ht="12" customHeight="1" x14ac:dyDescent="0.2">
      <c r="B139" s="152" t="s">
        <v>226</v>
      </c>
      <c r="C139" s="152" t="s">
        <v>227</v>
      </c>
      <c r="D139" s="27">
        <v>952.11351000000002</v>
      </c>
      <c r="E139" s="27">
        <v>112424.08926000001</v>
      </c>
      <c r="F139" s="27">
        <v>110770.78292</v>
      </c>
      <c r="G139" s="27">
        <v>137075.28858000002</v>
      </c>
      <c r="H139" s="27">
        <v>157384.95130000002</v>
      </c>
      <c r="I139" s="27">
        <v>169971.54582</v>
      </c>
      <c r="J139" s="27">
        <v>189371.85048000002</v>
      </c>
      <c r="K139" s="27">
        <v>161382.15863999998</v>
      </c>
      <c r="L139" s="27">
        <v>150090.01876000001</v>
      </c>
      <c r="M139" s="27">
        <v>144814.13547000001</v>
      </c>
      <c r="N139" s="27">
        <v>141882.90533000001</v>
      </c>
      <c r="O139" s="164">
        <v>326152.81173000002</v>
      </c>
      <c r="P139" s="27">
        <v>1802272.6518000003</v>
      </c>
    </row>
    <row r="140" spans="2:17" ht="12" customHeight="1" x14ac:dyDescent="0.2">
      <c r="B140" s="152" t="s">
        <v>228</v>
      </c>
      <c r="C140" s="152" t="s">
        <v>229</v>
      </c>
      <c r="D140" s="27">
        <v>168.87576000000001</v>
      </c>
      <c r="E140" s="27">
        <v>47989.049749999998</v>
      </c>
      <c r="F140" s="27">
        <v>58384.70895</v>
      </c>
      <c r="G140" s="27">
        <v>51021.989569999998</v>
      </c>
      <c r="H140" s="27">
        <v>59827.351479999998</v>
      </c>
      <c r="I140" s="27">
        <v>71207.599199999997</v>
      </c>
      <c r="J140" s="27">
        <v>85182.799400000004</v>
      </c>
      <c r="K140" s="27">
        <v>112757.68289</v>
      </c>
      <c r="L140" s="27">
        <v>70099.768070000006</v>
      </c>
      <c r="M140" s="27">
        <v>63826.049340000005</v>
      </c>
      <c r="N140" s="27">
        <v>67976.679300000003</v>
      </c>
      <c r="O140" s="164">
        <v>92807.856809999997</v>
      </c>
      <c r="P140" s="27">
        <v>781250.41052000003</v>
      </c>
    </row>
    <row r="141" spans="2:17" ht="12" customHeight="1" x14ac:dyDescent="0.2">
      <c r="B141" s="152" t="s">
        <v>299</v>
      </c>
      <c r="C141" s="163" t="s">
        <v>300</v>
      </c>
      <c r="D141" s="65">
        <v>0</v>
      </c>
      <c r="E141" s="65">
        <v>0.78817999999999999</v>
      </c>
      <c r="F141" s="65">
        <v>0</v>
      </c>
      <c r="G141" s="65">
        <v>-1.5249999999999999</v>
      </c>
      <c r="H141" s="65">
        <v>0</v>
      </c>
      <c r="I141" s="65">
        <v>4.4999999999999997E-3</v>
      </c>
      <c r="J141" s="65">
        <v>0.12307999999999999</v>
      </c>
      <c r="K141" s="65">
        <v>0.626</v>
      </c>
      <c r="L141" s="65">
        <v>0.15634000000000001</v>
      </c>
      <c r="M141" s="65">
        <v>0</v>
      </c>
      <c r="N141" s="65">
        <v>0</v>
      </c>
      <c r="O141" s="165">
        <v>0</v>
      </c>
      <c r="P141" s="65">
        <v>0.1731</v>
      </c>
    </row>
    <row r="142" spans="2:17" ht="12" customHeight="1" x14ac:dyDescent="0.2">
      <c r="B142" s="152" t="s">
        <v>230</v>
      </c>
      <c r="C142" s="152" t="s">
        <v>231</v>
      </c>
      <c r="D142" s="27">
        <v>532916.30745999992</v>
      </c>
      <c r="E142" s="27">
        <v>1002188.24485</v>
      </c>
      <c r="F142" s="27">
        <v>779853.99765000003</v>
      </c>
      <c r="G142" s="27">
        <v>580765.32244000002</v>
      </c>
      <c r="H142" s="27">
        <v>513095.19549000001</v>
      </c>
      <c r="I142" s="27">
        <v>425050.50364000001</v>
      </c>
      <c r="J142" s="27">
        <v>488003.06469999999</v>
      </c>
      <c r="K142" s="27">
        <v>827195.29469000001</v>
      </c>
      <c r="L142" s="27">
        <v>937983.95088999998</v>
      </c>
      <c r="M142" s="27">
        <v>937729.45486000006</v>
      </c>
      <c r="N142" s="27">
        <v>880848.72415000002</v>
      </c>
      <c r="O142" s="164">
        <v>953088.61126000003</v>
      </c>
      <c r="P142" s="27">
        <v>8858718.672079999</v>
      </c>
    </row>
    <row r="143" spans="2:17" ht="12" customHeight="1" x14ac:dyDescent="0.2">
      <c r="B143" s="152" t="s">
        <v>232</v>
      </c>
      <c r="C143" s="152" t="s">
        <v>233</v>
      </c>
      <c r="D143" s="27">
        <v>-6.3159999999999998</v>
      </c>
      <c r="E143" s="27">
        <v>0</v>
      </c>
      <c r="F143" s="27">
        <v>-511.01208000000003</v>
      </c>
      <c r="G143" s="27">
        <v>-3.1659999999999999</v>
      </c>
      <c r="H143" s="27">
        <v>0</v>
      </c>
      <c r="I143" s="27">
        <v>542</v>
      </c>
      <c r="J143" s="27">
        <v>0</v>
      </c>
      <c r="K143" s="27">
        <v>0</v>
      </c>
      <c r="L143" s="27">
        <v>-40084.590700000001</v>
      </c>
      <c r="M143" s="27">
        <v>0</v>
      </c>
      <c r="N143" s="27">
        <v>279.26416999999998</v>
      </c>
      <c r="O143" s="164">
        <v>-1796.19487</v>
      </c>
      <c r="P143" s="27">
        <v>-41580.015479999995</v>
      </c>
    </row>
    <row r="144" spans="2:17" ht="12" customHeight="1" x14ac:dyDescent="0.2">
      <c r="B144" s="152" t="s">
        <v>234</v>
      </c>
      <c r="C144" s="152" t="s">
        <v>235</v>
      </c>
      <c r="D144" s="27">
        <v>532909.99145999993</v>
      </c>
      <c r="E144" s="27">
        <v>1002188.24485</v>
      </c>
      <c r="F144" s="27">
        <v>779342.98557000002</v>
      </c>
      <c r="G144" s="27">
        <v>580762.15644000005</v>
      </c>
      <c r="H144" s="27">
        <v>513095.19549000001</v>
      </c>
      <c r="I144" s="27">
        <v>425592.50364000001</v>
      </c>
      <c r="J144" s="27">
        <v>488003.06469999999</v>
      </c>
      <c r="K144" s="27">
        <v>827195.29469000001</v>
      </c>
      <c r="L144" s="27">
        <v>897899.36019000004</v>
      </c>
      <c r="M144" s="27">
        <v>937729.45486000006</v>
      </c>
      <c r="N144" s="27">
        <v>881127.98832</v>
      </c>
      <c r="O144" s="164">
        <v>951292.41639000003</v>
      </c>
      <c r="P144" s="27">
        <v>8817138.6566000003</v>
      </c>
    </row>
    <row r="145" spans="2:16" ht="12" customHeight="1" x14ac:dyDescent="0.2">
      <c r="B145" s="152"/>
      <c r="C145" s="155" t="s">
        <v>84</v>
      </c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164"/>
      <c r="P145" s="27"/>
    </row>
    <row r="146" spans="2:16" ht="12" customHeight="1" x14ac:dyDescent="0.2">
      <c r="B146" s="152"/>
      <c r="C146" s="155" t="s">
        <v>236</v>
      </c>
      <c r="D146" s="27">
        <v>493762.67529659515</v>
      </c>
      <c r="E146" s="27">
        <v>951615.57796738483</v>
      </c>
      <c r="F146" s="27">
        <v>720185.89481724915</v>
      </c>
      <c r="G146" s="27">
        <v>516799.05009966408</v>
      </c>
      <c r="H146" s="27">
        <v>447842.34234264854</v>
      </c>
      <c r="I146" s="27">
        <v>371467.8004957551</v>
      </c>
      <c r="J146" s="27">
        <v>445174.38076772762</v>
      </c>
      <c r="K146" s="27">
        <v>805221.53611449688</v>
      </c>
      <c r="L146" s="27">
        <v>862516.96303773078</v>
      </c>
      <c r="M146" s="27">
        <v>892215.96981123369</v>
      </c>
      <c r="N146" s="27">
        <v>853932.43497677497</v>
      </c>
      <c r="O146" s="164">
        <v>874083.68426183274</v>
      </c>
      <c r="P146" s="27">
        <v>8234818.3099890938</v>
      </c>
    </row>
    <row r="147" spans="2:16" ht="12" customHeight="1" x14ac:dyDescent="0.2">
      <c r="B147" s="152"/>
      <c r="C147" s="155" t="s">
        <v>237</v>
      </c>
      <c r="D147" s="27">
        <v>4021.0676813780779</v>
      </c>
      <c r="E147" s="27">
        <v>2636.2561274862987</v>
      </c>
      <c r="F147" s="27">
        <v>3018.9783847657723</v>
      </c>
      <c r="G147" s="27">
        <v>6058.6543426351109</v>
      </c>
      <c r="H147" s="27">
        <v>3840.7294591984351</v>
      </c>
      <c r="I147" s="27">
        <v>3185.7356699338306</v>
      </c>
      <c r="J147" s="27">
        <v>4720.4318658443526</v>
      </c>
      <c r="K147" s="27">
        <v>3372.8016758527947</v>
      </c>
      <c r="L147" s="27">
        <v>6901.8596858943838</v>
      </c>
      <c r="M147" s="27">
        <v>2940.9872702676089</v>
      </c>
      <c r="N147" s="27">
        <v>3601.2995271174514</v>
      </c>
      <c r="O147" s="164">
        <v>4579.4936868199593</v>
      </c>
      <c r="P147" s="27">
        <v>48878.295377194074</v>
      </c>
    </row>
    <row r="148" spans="2:16" ht="12" customHeight="1" x14ac:dyDescent="0.2">
      <c r="B148" s="152"/>
      <c r="C148" s="176" t="s">
        <v>238</v>
      </c>
      <c r="D148" s="65">
        <v>35126.248482026756</v>
      </c>
      <c r="E148" s="65">
        <v>47936.410755128905</v>
      </c>
      <c r="F148" s="65">
        <v>56138.112367985144</v>
      </c>
      <c r="G148" s="65">
        <v>57904.451997700889</v>
      </c>
      <c r="H148" s="65">
        <v>61412.123688153035</v>
      </c>
      <c r="I148" s="65">
        <v>50938.967474311088</v>
      </c>
      <c r="J148" s="65">
        <v>38108.252066428046</v>
      </c>
      <c r="K148" s="65">
        <v>18600.956899650409</v>
      </c>
      <c r="L148" s="65">
        <v>28480.537466374863</v>
      </c>
      <c r="M148" s="65">
        <v>42572.497778498779</v>
      </c>
      <c r="N148" s="65">
        <v>23594.25381610771</v>
      </c>
      <c r="O148" s="165">
        <v>72629.238441347305</v>
      </c>
      <c r="P148" s="65">
        <v>533442.05123371293</v>
      </c>
    </row>
    <row r="149" spans="2:16" ht="12" customHeight="1" x14ac:dyDescent="0.2">
      <c r="B149" s="152" t="s">
        <v>239</v>
      </c>
      <c r="C149" s="152" t="s">
        <v>240</v>
      </c>
      <c r="D149" s="27">
        <v>-47083.208049999994</v>
      </c>
      <c r="E149" s="27">
        <v>190437.64416999999</v>
      </c>
      <c r="F149" s="27">
        <v>220770.69058000002</v>
      </c>
      <c r="G149" s="27">
        <v>258550.93193000002</v>
      </c>
      <c r="H149" s="27">
        <v>224694.27531999999</v>
      </c>
      <c r="I149" s="27">
        <v>247238.21526</v>
      </c>
      <c r="J149" s="27">
        <v>238766.52263999998</v>
      </c>
      <c r="K149" s="27">
        <v>220123.63200000001</v>
      </c>
      <c r="L149" s="27">
        <v>215909.21737</v>
      </c>
      <c r="M149" s="27">
        <v>251211.30103</v>
      </c>
      <c r="N149" s="27">
        <v>271226.90463999996</v>
      </c>
      <c r="O149" s="164">
        <v>466054.03224000003</v>
      </c>
      <c r="P149" s="27">
        <v>2757900.15913</v>
      </c>
    </row>
    <row r="150" spans="2:16" ht="12" customHeight="1" x14ac:dyDescent="0.2">
      <c r="B150" s="152" t="s">
        <v>241</v>
      </c>
      <c r="C150" s="152" t="s">
        <v>242</v>
      </c>
      <c r="D150" s="27">
        <v>-46172.860350000003</v>
      </c>
      <c r="E150" s="27">
        <v>175334.02016999997</v>
      </c>
      <c r="F150" s="27">
        <v>199222.96526</v>
      </c>
      <c r="G150" s="27">
        <v>225268.59993</v>
      </c>
      <c r="H150" s="27">
        <v>182333.38631999999</v>
      </c>
      <c r="I150" s="27">
        <v>195210.70788</v>
      </c>
      <c r="J150" s="27">
        <v>176831.07063999999</v>
      </c>
      <c r="K150" s="27">
        <v>165217.25</v>
      </c>
      <c r="L150" s="27">
        <v>178875.70656999998</v>
      </c>
      <c r="M150" s="27">
        <v>225980.30230000001</v>
      </c>
      <c r="N150" s="27">
        <v>248623.19966999997</v>
      </c>
      <c r="O150" s="164">
        <v>436479.02152000001</v>
      </c>
      <c r="P150" s="27">
        <v>2363203.3699099999</v>
      </c>
    </row>
    <row r="151" spans="2:16" ht="12" customHeight="1" x14ac:dyDescent="0.2">
      <c r="B151" s="152" t="s">
        <v>243</v>
      </c>
      <c r="C151" s="152" t="s">
        <v>244</v>
      </c>
      <c r="D151" s="27">
        <v>-569.67769999999996</v>
      </c>
      <c r="E151" s="27">
        <v>0</v>
      </c>
      <c r="F151" s="27">
        <v>0</v>
      </c>
      <c r="G151" s="27">
        <v>0</v>
      </c>
      <c r="H151" s="27">
        <v>-1E-3</v>
      </c>
      <c r="I151" s="27">
        <v>1620</v>
      </c>
      <c r="J151" s="27">
        <v>0</v>
      </c>
      <c r="K151" s="27">
        <v>0</v>
      </c>
      <c r="L151" s="27">
        <v>-7071.1072000000004</v>
      </c>
      <c r="M151" s="27">
        <v>-18.31427</v>
      </c>
      <c r="N151" s="27">
        <v>68.670349999999999</v>
      </c>
      <c r="O151" s="164">
        <v>-5901.6074400000007</v>
      </c>
      <c r="P151" s="27">
        <v>-11872.037260000001</v>
      </c>
    </row>
    <row r="152" spans="2:16" ht="12" customHeight="1" x14ac:dyDescent="0.2">
      <c r="B152" s="152" t="s">
        <v>245</v>
      </c>
      <c r="C152" s="163" t="s">
        <v>246</v>
      </c>
      <c r="D152" s="65">
        <v>-340.67</v>
      </c>
      <c r="E152" s="65">
        <v>15103.624</v>
      </c>
      <c r="F152" s="65">
        <v>21547.725320000001</v>
      </c>
      <c r="G152" s="65">
        <v>33282.332000000002</v>
      </c>
      <c r="H152" s="65">
        <v>42360.89</v>
      </c>
      <c r="I152" s="65">
        <v>50407.507380000003</v>
      </c>
      <c r="J152" s="65">
        <v>61935.451999999997</v>
      </c>
      <c r="K152" s="65">
        <v>54906.381999999998</v>
      </c>
      <c r="L152" s="65">
        <v>44104.618000000002</v>
      </c>
      <c r="M152" s="65">
        <v>25249.312999999998</v>
      </c>
      <c r="N152" s="65">
        <v>22535.034619999999</v>
      </c>
      <c r="O152" s="165">
        <v>35476.618159999998</v>
      </c>
      <c r="P152" s="65">
        <v>406568.82648000005</v>
      </c>
    </row>
    <row r="153" spans="2:16" ht="12" customHeight="1" x14ac:dyDescent="0.2">
      <c r="B153" s="152" t="s">
        <v>247</v>
      </c>
      <c r="C153" s="152" t="s">
        <v>248</v>
      </c>
      <c r="D153" s="27">
        <v>-278.12107999999995</v>
      </c>
      <c r="E153" s="27">
        <v>29165.804030000003</v>
      </c>
      <c r="F153" s="27">
        <v>25985.375680000001</v>
      </c>
      <c r="G153" s="27">
        <v>32775.847000000002</v>
      </c>
      <c r="H153" s="27">
        <v>25257.38653</v>
      </c>
      <c r="I153" s="27">
        <v>27156.839</v>
      </c>
      <c r="J153" s="27">
        <v>26408.52996</v>
      </c>
      <c r="K153" s="27">
        <v>25575.249030000003</v>
      </c>
      <c r="L153" s="27">
        <v>26131.012019999998</v>
      </c>
      <c r="M153" s="27">
        <v>31611.797119999999</v>
      </c>
      <c r="N153" s="27">
        <v>32134.313239999999</v>
      </c>
      <c r="O153" s="164">
        <v>57697.701520000002</v>
      </c>
      <c r="P153" s="27">
        <v>339621.73405000003</v>
      </c>
    </row>
    <row r="154" spans="2:16" x14ac:dyDescent="0.2">
      <c r="B154" s="152"/>
      <c r="C154" s="155" t="s">
        <v>84</v>
      </c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164"/>
      <c r="P154" s="27"/>
    </row>
    <row r="155" spans="2:16" ht="12" customHeight="1" x14ac:dyDescent="0.2">
      <c r="B155" s="152"/>
      <c r="C155" s="155" t="s">
        <v>250</v>
      </c>
      <c r="D155" s="27">
        <v>-41.272185962739393</v>
      </c>
      <c r="E155" s="27">
        <v>1950.9095179448886</v>
      </c>
      <c r="F155" s="27">
        <v>2502.1822991267213</v>
      </c>
      <c r="G155" s="27">
        <v>2494.3205934580164</v>
      </c>
      <c r="H155" s="27">
        <v>3642.0567578709229</v>
      </c>
      <c r="I155" s="27">
        <v>3915.9534136631287</v>
      </c>
      <c r="J155" s="27">
        <v>2836.0077926040499</v>
      </c>
      <c r="K155" s="27">
        <v>1278.272734596999</v>
      </c>
      <c r="L155" s="27">
        <v>2151.2015220017402</v>
      </c>
      <c r="M155" s="27">
        <v>2662.8016028570282</v>
      </c>
      <c r="N155" s="27">
        <v>2400.5141174912314</v>
      </c>
      <c r="O155" s="164">
        <v>5741.3234228037227</v>
      </c>
      <c r="P155" s="27">
        <v>31534.271588455704</v>
      </c>
    </row>
    <row r="156" spans="2:16" ht="12" customHeight="1" x14ac:dyDescent="0.2">
      <c r="B156" s="152"/>
      <c r="C156" s="155" t="s">
        <v>251</v>
      </c>
      <c r="D156" s="27">
        <v>-36.278121713494741</v>
      </c>
      <c r="E156" s="27">
        <v>4552.9498064635927</v>
      </c>
      <c r="F156" s="27">
        <v>3664.6062904486243</v>
      </c>
      <c r="G156" s="27">
        <v>2789.7528108214196</v>
      </c>
      <c r="H156" s="27">
        <v>2193.8952462679572</v>
      </c>
      <c r="I156" s="27">
        <v>2358.8845946114702</v>
      </c>
      <c r="J156" s="27">
        <v>2604.1654978476786</v>
      </c>
      <c r="K156" s="27">
        <v>3130.141914434153</v>
      </c>
      <c r="L156" s="27">
        <v>2700.251950457613</v>
      </c>
      <c r="M156" s="27">
        <v>3190.322148135695</v>
      </c>
      <c r="N156" s="27">
        <v>3852.1766385695232</v>
      </c>
      <c r="O156" s="164">
        <v>6368.5115214179641</v>
      </c>
      <c r="P156" s="27">
        <v>37369.380297762196</v>
      </c>
    </row>
    <row r="157" spans="2:16" x14ac:dyDescent="0.2">
      <c r="B157" s="152"/>
      <c r="C157" s="155" t="s">
        <v>252</v>
      </c>
      <c r="D157" s="27">
        <v>-200.57077232376588</v>
      </c>
      <c r="E157" s="27">
        <v>22661.944705591519</v>
      </c>
      <c r="F157" s="27">
        <v>19797.782545208156</v>
      </c>
      <c r="G157" s="27">
        <v>27491.773595720562</v>
      </c>
      <c r="H157" s="27">
        <v>19421.434525861121</v>
      </c>
      <c r="I157" s="27">
        <v>20882.000991725399</v>
      </c>
      <c r="J157" s="27">
        <v>20968.356669548273</v>
      </c>
      <c r="K157" s="27">
        <v>21166.834380968849</v>
      </c>
      <c r="L157" s="27">
        <v>21279.558547540648</v>
      </c>
      <c r="M157" s="27">
        <v>25758.673369007276</v>
      </c>
      <c r="N157" s="27">
        <v>25881.622483939242</v>
      </c>
      <c r="O157" s="164">
        <v>45587.866575778316</v>
      </c>
      <c r="P157" s="27">
        <v>270697.2776185656</v>
      </c>
    </row>
    <row r="158" spans="2:16" ht="12" customHeight="1" x14ac:dyDescent="0.2">
      <c r="B158" s="152"/>
      <c r="C158" s="176" t="s">
        <v>355</v>
      </c>
      <c r="D158" s="65">
        <v>0</v>
      </c>
      <c r="E158" s="65">
        <v>0</v>
      </c>
      <c r="F158" s="65">
        <v>20.804545216497377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165">
        <v>0</v>
      </c>
      <c r="P158" s="65">
        <v>20.804545216497377</v>
      </c>
    </row>
    <row r="159" spans="2:16" ht="12" customHeight="1" x14ac:dyDescent="0.2">
      <c r="B159" s="152" t="s">
        <v>253</v>
      </c>
      <c r="C159" s="177" t="s">
        <v>371</v>
      </c>
      <c r="D159" s="178">
        <v>0</v>
      </c>
      <c r="E159" s="178">
        <v>7689.7190000000001</v>
      </c>
      <c r="F159" s="178">
        <v>4651.915</v>
      </c>
      <c r="G159" s="178">
        <v>5383.7520000000004</v>
      </c>
      <c r="H159" s="178">
        <v>12338.662</v>
      </c>
      <c r="I159" s="178">
        <v>12513.286</v>
      </c>
      <c r="J159" s="178">
        <v>18964.68</v>
      </c>
      <c r="K159" s="178">
        <v>9325.4349999999995</v>
      </c>
      <c r="L159" s="178">
        <v>9048.1239999999998</v>
      </c>
      <c r="M159" s="178">
        <v>6555.73</v>
      </c>
      <c r="N159" s="178">
        <v>6836.5360000000001</v>
      </c>
      <c r="O159" s="179">
        <v>10345.628000000001</v>
      </c>
      <c r="P159" s="178">
        <v>103653.467</v>
      </c>
    </row>
    <row r="160" spans="2:16" ht="12" customHeight="1" x14ac:dyDescent="0.2">
      <c r="B160" s="152" t="s">
        <v>255</v>
      </c>
      <c r="C160" s="152" t="s">
        <v>256</v>
      </c>
      <c r="D160" s="27">
        <v>17252.17382</v>
      </c>
      <c r="E160" s="27">
        <v>6412.7432399999998</v>
      </c>
      <c r="F160" s="27">
        <v>4727.7955199999997</v>
      </c>
      <c r="G160" s="27">
        <v>32347.895359999999</v>
      </c>
      <c r="H160" s="27">
        <v>7648.9599600000001</v>
      </c>
      <c r="I160" s="27">
        <v>3989.5989799999998</v>
      </c>
      <c r="J160" s="27">
        <v>5019.6904999999997</v>
      </c>
      <c r="K160" s="27">
        <v>4908.16849</v>
      </c>
      <c r="L160" s="27">
        <v>-30287.274309999997</v>
      </c>
      <c r="M160" s="27">
        <v>26248.004519999999</v>
      </c>
      <c r="N160" s="27">
        <v>-759.82332999999994</v>
      </c>
      <c r="O160" s="164">
        <v>1988.0498300000002</v>
      </c>
      <c r="P160" s="27">
        <v>79495.982579999996</v>
      </c>
    </row>
    <row r="161" spans="2:17" ht="12" customHeight="1" x14ac:dyDescent="0.2">
      <c r="B161" s="152" t="s">
        <v>257</v>
      </c>
      <c r="C161" s="152" t="s">
        <v>258</v>
      </c>
      <c r="D161" s="27">
        <v>21457.425859999999</v>
      </c>
      <c r="E161" s="27">
        <v>6594.8417199999994</v>
      </c>
      <c r="F161" s="27">
        <v>5026.9144299999998</v>
      </c>
      <c r="G161" s="27">
        <v>32610.42987</v>
      </c>
      <c r="H161" s="27">
        <v>7752.0843800000002</v>
      </c>
      <c r="I161" s="27">
        <v>5431.4258099999997</v>
      </c>
      <c r="J161" s="27">
        <v>5164.2370799999999</v>
      </c>
      <c r="K161" s="27">
        <v>5102.4618799999998</v>
      </c>
      <c r="L161" s="27">
        <v>5813.6366500000004</v>
      </c>
      <c r="M161" s="27">
        <v>28894.91822</v>
      </c>
      <c r="N161" s="27">
        <v>4969.0431100000005</v>
      </c>
      <c r="O161" s="164">
        <v>4960.4000500000002</v>
      </c>
      <c r="P161" s="27">
        <v>133777.81906000001</v>
      </c>
    </row>
    <row r="162" spans="2:17" ht="12" customHeight="1" x14ac:dyDescent="0.2">
      <c r="B162" s="152" t="s">
        <v>259</v>
      </c>
      <c r="C162" s="152" t="s">
        <v>260</v>
      </c>
      <c r="D162" s="27">
        <v>-4205.2520400000003</v>
      </c>
      <c r="E162" s="27">
        <v>-182.09848000000002</v>
      </c>
      <c r="F162" s="27">
        <v>-299.11890999999997</v>
      </c>
      <c r="G162" s="27">
        <v>-262.53451000000001</v>
      </c>
      <c r="H162" s="27">
        <v>-103.12442</v>
      </c>
      <c r="I162" s="27">
        <v>-1441.82683</v>
      </c>
      <c r="J162" s="27">
        <v>-144.54657999999998</v>
      </c>
      <c r="K162" s="27">
        <v>-194.29339000000002</v>
      </c>
      <c r="L162" s="27">
        <v>-36100.910960000001</v>
      </c>
      <c r="M162" s="27">
        <v>-2646.9137000000001</v>
      </c>
      <c r="N162" s="27">
        <v>-5728.8664400000007</v>
      </c>
      <c r="O162" s="164">
        <v>-2972.3502199999989</v>
      </c>
      <c r="P162" s="27">
        <v>-54281.836479999998</v>
      </c>
    </row>
    <row r="163" spans="2:17" ht="12" customHeight="1" thickBot="1" x14ac:dyDescent="0.25">
      <c r="B163" s="166" t="s">
        <v>301</v>
      </c>
      <c r="C163" s="166" t="s">
        <v>302</v>
      </c>
      <c r="D163" s="167">
        <v>0</v>
      </c>
      <c r="E163" s="167">
        <v>0</v>
      </c>
      <c r="F163" s="167">
        <v>0</v>
      </c>
      <c r="G163" s="167">
        <v>0</v>
      </c>
      <c r="H163" s="167">
        <v>0</v>
      </c>
      <c r="I163" s="167">
        <v>0</v>
      </c>
      <c r="J163" s="167">
        <v>0</v>
      </c>
      <c r="K163" s="167">
        <v>0</v>
      </c>
      <c r="L163" s="167">
        <v>0</v>
      </c>
      <c r="M163" s="167">
        <v>0</v>
      </c>
      <c r="N163" s="167">
        <v>0</v>
      </c>
      <c r="O163" s="168">
        <v>0</v>
      </c>
      <c r="P163" s="167">
        <v>0</v>
      </c>
    </row>
    <row r="164" spans="2:17" ht="12" thickBot="1" x14ac:dyDescent="0.25">
      <c r="B164" s="166"/>
      <c r="C164" s="166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8"/>
      <c r="P164" s="167"/>
    </row>
    <row r="165" spans="2:17" s="5" customFormat="1" x14ac:dyDescent="0.2">
      <c r="B165" s="174" t="s">
        <v>68</v>
      </c>
      <c r="C165" s="174" t="s">
        <v>261</v>
      </c>
      <c r="D165" s="187">
        <v>24133.6024</v>
      </c>
      <c r="E165" s="187">
        <v>520722.82462999999</v>
      </c>
      <c r="F165" s="187">
        <v>664904.57299999997</v>
      </c>
      <c r="G165" s="187">
        <v>1016202.1076</v>
      </c>
      <c r="H165" s="187">
        <v>644575.72900000005</v>
      </c>
      <c r="I165" s="187">
        <v>756864.74965999997</v>
      </c>
      <c r="J165" s="187">
        <v>1019563.8010900001</v>
      </c>
      <c r="K165" s="187">
        <v>974722.22438999999</v>
      </c>
      <c r="L165" s="187">
        <v>573879.31211000006</v>
      </c>
      <c r="M165" s="187">
        <v>878635.24570000009</v>
      </c>
      <c r="N165" s="187">
        <v>664410.86017999996</v>
      </c>
      <c r="O165" s="188">
        <v>1878671.2583899999</v>
      </c>
      <c r="P165" s="187">
        <v>9617286.2881499995</v>
      </c>
      <c r="Q165" s="1"/>
    </row>
    <row r="166" spans="2:17" x14ac:dyDescent="0.2">
      <c r="B166" s="152" t="s">
        <v>262</v>
      </c>
      <c r="C166" s="152" t="s">
        <v>263</v>
      </c>
      <c r="D166" s="27">
        <v>24487.803</v>
      </c>
      <c r="E166" s="27">
        <v>520802.90899999999</v>
      </c>
      <c r="F166" s="27">
        <v>664906.57299999997</v>
      </c>
      <c r="G166" s="27">
        <v>1016470.643</v>
      </c>
      <c r="H166" s="27">
        <v>644575.72900000005</v>
      </c>
      <c r="I166" s="27">
        <v>752670.71299999999</v>
      </c>
      <c r="J166" s="27">
        <v>1019743.7659999999</v>
      </c>
      <c r="K166" s="27">
        <v>974887.04099999997</v>
      </c>
      <c r="L166" s="27">
        <v>569961.78973000008</v>
      </c>
      <c r="M166" s="27">
        <v>879020.75899999996</v>
      </c>
      <c r="N166" s="27">
        <v>673175.74600000004</v>
      </c>
      <c r="O166" s="164">
        <v>1878134.138</v>
      </c>
      <c r="P166" s="27">
        <v>9618837.6097299997</v>
      </c>
    </row>
    <row r="167" spans="2:17" ht="12" customHeight="1" thickBot="1" x14ac:dyDescent="0.25">
      <c r="B167" s="166" t="s">
        <v>264</v>
      </c>
      <c r="C167" s="166" t="s">
        <v>265</v>
      </c>
      <c r="D167" s="167">
        <v>-354.20059999999995</v>
      </c>
      <c r="E167" s="167">
        <v>-80.084369999999993</v>
      </c>
      <c r="F167" s="167">
        <v>-2</v>
      </c>
      <c r="G167" s="167">
        <v>-268.53540000000004</v>
      </c>
      <c r="H167" s="167">
        <v>0</v>
      </c>
      <c r="I167" s="167">
        <v>4194.0366599999998</v>
      </c>
      <c r="J167" s="167">
        <v>-179.96491</v>
      </c>
      <c r="K167" s="167">
        <v>-164.81661</v>
      </c>
      <c r="L167" s="167">
        <v>3917.5223799999999</v>
      </c>
      <c r="M167" s="167">
        <v>-385.51330000000002</v>
      </c>
      <c r="N167" s="167">
        <v>-8764.8858199999995</v>
      </c>
      <c r="O167" s="168">
        <v>537.1203899999997</v>
      </c>
      <c r="P167" s="167">
        <v>-1551.3215799999994</v>
      </c>
    </row>
    <row r="168" spans="2:17" ht="12" customHeight="1" thickBot="1" x14ac:dyDescent="0.25">
      <c r="B168" s="169"/>
      <c r="C168" s="169"/>
      <c r="D168" s="167"/>
      <c r="E168" s="167"/>
      <c r="F168" s="167"/>
      <c r="G168" s="167"/>
      <c r="H168" s="167"/>
      <c r="I168" s="167"/>
      <c r="J168" s="167"/>
      <c r="K168" s="167"/>
      <c r="L168" s="167"/>
      <c r="M168" s="167"/>
      <c r="N168" s="167"/>
      <c r="O168" s="168"/>
      <c r="P168" s="167"/>
    </row>
    <row r="169" spans="2:17" s="5" customFormat="1" ht="12" thickBot="1" x14ac:dyDescent="0.25">
      <c r="B169" s="169" t="s">
        <v>71</v>
      </c>
      <c r="C169" s="169" t="s">
        <v>70</v>
      </c>
      <c r="D169" s="182">
        <v>0</v>
      </c>
      <c r="E169" s="182">
        <v>0</v>
      </c>
      <c r="F169" s="182">
        <v>0</v>
      </c>
      <c r="G169" s="182">
        <v>35.262260000000005</v>
      </c>
      <c r="H169" s="182">
        <v>0</v>
      </c>
      <c r="I169" s="182">
        <v>2</v>
      </c>
      <c r="J169" s="182">
        <v>0</v>
      </c>
      <c r="K169" s="182">
        <v>0</v>
      </c>
      <c r="L169" s="182">
        <v>568886.60823000001</v>
      </c>
      <c r="M169" s="182">
        <v>0</v>
      </c>
      <c r="N169" s="182">
        <v>-4.4268599999999996</v>
      </c>
      <c r="O169" s="183">
        <v>-0.3145</v>
      </c>
      <c r="P169" s="182">
        <v>568919.12913000002</v>
      </c>
      <c r="Q169" s="1"/>
    </row>
    <row r="170" spans="2:17" ht="12" thickBot="1" x14ac:dyDescent="0.25">
      <c r="B170" s="166"/>
      <c r="C170" s="166"/>
      <c r="D170" s="167"/>
      <c r="E170" s="167"/>
      <c r="F170" s="167"/>
      <c r="G170" s="167"/>
      <c r="H170" s="167"/>
      <c r="I170" s="167"/>
      <c r="J170" s="167"/>
      <c r="K170" s="167"/>
      <c r="L170" s="167"/>
      <c r="M170" s="167"/>
      <c r="N170" s="167"/>
      <c r="O170" s="168"/>
      <c r="P170" s="167"/>
    </row>
    <row r="171" spans="2:17" s="5" customFormat="1" x14ac:dyDescent="0.2">
      <c r="B171" s="174" t="s">
        <v>74</v>
      </c>
      <c r="C171" s="174" t="s">
        <v>266</v>
      </c>
      <c r="D171" s="187">
        <v>541947.92160999996</v>
      </c>
      <c r="E171" s="187">
        <v>441451.11907000007</v>
      </c>
      <c r="F171" s="187">
        <v>505758.60352999991</v>
      </c>
      <c r="G171" s="187">
        <v>422216.84830000001</v>
      </c>
      <c r="H171" s="187">
        <v>490898.53438000003</v>
      </c>
      <c r="I171" s="187">
        <v>-9135.3926100001336</v>
      </c>
      <c r="J171" s="187">
        <v>252493.29607999991</v>
      </c>
      <c r="K171" s="187">
        <v>510341.10590000002</v>
      </c>
      <c r="L171" s="187">
        <v>347099.30197000009</v>
      </c>
      <c r="M171" s="187">
        <v>416413.77899999998</v>
      </c>
      <c r="N171" s="187">
        <v>-390761.37039999996</v>
      </c>
      <c r="O171" s="188">
        <v>-3048963.8918699999</v>
      </c>
      <c r="P171" s="187">
        <v>479759.85495999968</v>
      </c>
      <c r="Q171" s="1"/>
    </row>
    <row r="172" spans="2:17" ht="12" customHeight="1" x14ac:dyDescent="0.2">
      <c r="B172" s="152"/>
      <c r="C172" s="155" t="s">
        <v>267</v>
      </c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164"/>
      <c r="P172" s="27"/>
    </row>
    <row r="173" spans="2:17" ht="12" customHeight="1" x14ac:dyDescent="0.2">
      <c r="B173" s="152"/>
      <c r="C173" s="152" t="s">
        <v>268</v>
      </c>
      <c r="D173" s="27">
        <v>901538.27095999999</v>
      </c>
      <c r="E173" s="27">
        <v>519765.97439000005</v>
      </c>
      <c r="F173" s="27">
        <v>612757.13507999992</v>
      </c>
      <c r="G173" s="27">
        <v>614640.02216000005</v>
      </c>
      <c r="H173" s="27">
        <v>617729.14598000003</v>
      </c>
      <c r="I173" s="27">
        <v>783089.65636999987</v>
      </c>
      <c r="J173" s="27">
        <v>661943.18269999989</v>
      </c>
      <c r="K173" s="27">
        <v>599017.09293000004</v>
      </c>
      <c r="L173" s="27">
        <v>743496.73612000013</v>
      </c>
      <c r="M173" s="27">
        <v>542106.95029999991</v>
      </c>
      <c r="N173" s="27">
        <v>658244.89669000008</v>
      </c>
      <c r="O173" s="164">
        <v>-1465077.50505</v>
      </c>
      <c r="P173" s="27">
        <v>5789251.5586300008</v>
      </c>
    </row>
    <row r="174" spans="2:17" ht="12" customHeight="1" x14ac:dyDescent="0.2">
      <c r="B174" s="152"/>
      <c r="C174" s="163" t="s">
        <v>269</v>
      </c>
      <c r="D174" s="65">
        <v>-359590.34935000003</v>
      </c>
      <c r="E174" s="65">
        <v>-78314.855319999988</v>
      </c>
      <c r="F174" s="65">
        <v>-106998.53155</v>
      </c>
      <c r="G174" s="65">
        <v>-192423.17386000001</v>
      </c>
      <c r="H174" s="65">
        <v>-126830.61159999999</v>
      </c>
      <c r="I174" s="65">
        <v>-792225.04897999996</v>
      </c>
      <c r="J174" s="65">
        <v>-409449.88662</v>
      </c>
      <c r="K174" s="65">
        <v>-88675.987030000004</v>
      </c>
      <c r="L174" s="65">
        <v>-396397.43414999999</v>
      </c>
      <c r="M174" s="65">
        <v>-125693.17129999999</v>
      </c>
      <c r="N174" s="65">
        <v>-1049006.26709</v>
      </c>
      <c r="O174" s="165">
        <v>-1583886.3868200001</v>
      </c>
      <c r="P174" s="65">
        <v>-5309491.7036700007</v>
      </c>
    </row>
    <row r="175" spans="2:17" ht="12" customHeight="1" x14ac:dyDescent="0.2">
      <c r="B175" s="1" t="s">
        <v>270</v>
      </c>
      <c r="C175" s="152" t="s">
        <v>271</v>
      </c>
      <c r="D175" s="27">
        <v>846344.90601999999</v>
      </c>
      <c r="E175" s="27">
        <v>492521.84173000004</v>
      </c>
      <c r="F175" s="27">
        <v>564743.1569399999</v>
      </c>
      <c r="G175" s="27">
        <v>594975.91321000003</v>
      </c>
      <c r="H175" s="27">
        <v>535312.0956</v>
      </c>
      <c r="I175" s="27">
        <v>598442.06384999992</v>
      </c>
      <c r="J175" s="27">
        <v>559595.94468999992</v>
      </c>
      <c r="K175" s="27">
        <v>570573.22267000005</v>
      </c>
      <c r="L175" s="27">
        <v>582909.20565000013</v>
      </c>
      <c r="M175" s="27">
        <v>534359.53177999996</v>
      </c>
      <c r="N175" s="27">
        <v>571540.12088000006</v>
      </c>
      <c r="O175" s="164">
        <v>-3308074.4174600001</v>
      </c>
      <c r="P175" s="27">
        <v>3143243.5855600005</v>
      </c>
    </row>
    <row r="176" spans="2:17" ht="12" customHeight="1" x14ac:dyDescent="0.2">
      <c r="B176" s="1" t="s">
        <v>272</v>
      </c>
      <c r="C176" s="152" t="s">
        <v>273</v>
      </c>
      <c r="D176" s="27">
        <v>-139989.80830999999</v>
      </c>
      <c r="E176" s="27">
        <v>-45359.299950000001</v>
      </c>
      <c r="F176" s="27">
        <v>-6951.3060700000005</v>
      </c>
      <c r="G176" s="27">
        <v>-161972.92180000001</v>
      </c>
      <c r="H176" s="27">
        <v>-64330.811310000005</v>
      </c>
      <c r="I176" s="27">
        <v>-675836.52245000005</v>
      </c>
      <c r="J176" s="27">
        <v>-219522.39835</v>
      </c>
      <c r="K176" s="27">
        <v>-32498.78946</v>
      </c>
      <c r="L176" s="27">
        <v>-282465.42104000004</v>
      </c>
      <c r="M176" s="27">
        <v>-78106.000159999996</v>
      </c>
      <c r="N176" s="27">
        <v>-944043.39883000008</v>
      </c>
      <c r="O176" s="164">
        <v>-979951.37245000002</v>
      </c>
      <c r="P176" s="27">
        <v>-3631028.0501800003</v>
      </c>
    </row>
    <row r="177" spans="2:17" ht="12" customHeight="1" x14ac:dyDescent="0.2">
      <c r="B177" s="1" t="s">
        <v>274</v>
      </c>
      <c r="C177" s="152" t="s">
        <v>275</v>
      </c>
      <c r="D177" s="27">
        <v>-43099.357670000005</v>
      </c>
      <c r="E177" s="27">
        <v>-2798.2140800000002</v>
      </c>
      <c r="F177" s="27">
        <v>-24988.178769999999</v>
      </c>
      <c r="G177" s="27">
        <v>-6103.71738</v>
      </c>
      <c r="H177" s="27">
        <v>-24281.338469999999</v>
      </c>
      <c r="I177" s="27">
        <v>-2864.2924199999998</v>
      </c>
      <c r="J177" s="27">
        <v>-21118.7709</v>
      </c>
      <c r="K177" s="27">
        <v>-8571.2408100000011</v>
      </c>
      <c r="L177" s="27">
        <v>-29723.149399999998</v>
      </c>
      <c r="M177" s="27">
        <v>-2368.9939599999998</v>
      </c>
      <c r="N177" s="27">
        <v>-23604.864420000002</v>
      </c>
      <c r="O177" s="164">
        <v>-19779.61608</v>
      </c>
      <c r="P177" s="27">
        <v>-209301.73436</v>
      </c>
    </row>
    <row r="178" spans="2:17" ht="12" customHeight="1" x14ac:dyDescent="0.2">
      <c r="B178" s="1" t="s">
        <v>276</v>
      </c>
      <c r="C178" s="152" t="s">
        <v>277</v>
      </c>
      <c r="D178" s="27">
        <v>35837.407939999997</v>
      </c>
      <c r="E178" s="27">
        <v>16346.23466</v>
      </c>
      <c r="F178" s="27">
        <v>30875.739140000001</v>
      </c>
      <c r="G178" s="27">
        <v>17356.194449999999</v>
      </c>
      <c r="H178" s="27">
        <v>25390.829379999999</v>
      </c>
      <c r="I178" s="27">
        <v>18701.841519999998</v>
      </c>
      <c r="J178" s="27">
        <v>67696.46001000001</v>
      </c>
      <c r="K178" s="27">
        <v>4395.2562600000001</v>
      </c>
      <c r="L178" s="27">
        <v>28900.776469999997</v>
      </c>
      <c r="M178" s="27">
        <v>468.45452</v>
      </c>
      <c r="N178" s="27">
        <v>33078.739880000001</v>
      </c>
      <c r="O178" s="164">
        <v>21022.77866</v>
      </c>
      <c r="P178" s="27">
        <v>300070.71288999997</v>
      </c>
    </row>
    <row r="179" spans="2:17" ht="12" customHeight="1" x14ac:dyDescent="0.2">
      <c r="B179" s="1" t="s">
        <v>278</v>
      </c>
      <c r="C179" s="152" t="s">
        <v>279</v>
      </c>
      <c r="D179" s="27">
        <v>-176501.18337000001</v>
      </c>
      <c r="E179" s="27">
        <v>-30157.34129</v>
      </c>
      <c r="F179" s="27">
        <v>-75059.046709999995</v>
      </c>
      <c r="G179" s="27">
        <v>-24340.012179999998</v>
      </c>
      <c r="H179" s="27">
        <v>-38218.461819999997</v>
      </c>
      <c r="I179" s="27">
        <v>-113524.23411</v>
      </c>
      <c r="J179" s="27">
        <v>-168808.71737</v>
      </c>
      <c r="K179" s="27">
        <v>-47605.956760000001</v>
      </c>
      <c r="L179" s="27">
        <v>-84208.863709999991</v>
      </c>
      <c r="M179" s="27">
        <v>-45218.177179999999</v>
      </c>
      <c r="N179" s="27">
        <v>-80778.451910000003</v>
      </c>
      <c r="O179" s="164">
        <v>-584130.64454000001</v>
      </c>
      <c r="P179" s="27">
        <v>-1468551.0909500001</v>
      </c>
    </row>
    <row r="180" spans="2:17" ht="12" customHeight="1" thickBot="1" x14ac:dyDescent="0.25">
      <c r="B180" s="29" t="s">
        <v>280</v>
      </c>
      <c r="C180" s="166" t="s">
        <v>281</v>
      </c>
      <c r="D180" s="167">
        <v>19355.956999999999</v>
      </c>
      <c r="E180" s="167">
        <v>10897.897999999999</v>
      </c>
      <c r="F180" s="167">
        <v>17138.239000000001</v>
      </c>
      <c r="G180" s="167">
        <v>2301.3919999999998</v>
      </c>
      <c r="H180" s="167">
        <v>57026.220999999998</v>
      </c>
      <c r="I180" s="167">
        <v>165945.75099999999</v>
      </c>
      <c r="J180" s="167">
        <v>34650.777999999998</v>
      </c>
      <c r="K180" s="167">
        <v>24048.614000000001</v>
      </c>
      <c r="L180" s="167">
        <v>131686.75399999999</v>
      </c>
      <c r="M180" s="167">
        <v>7278.9639999999999</v>
      </c>
      <c r="N180" s="167">
        <v>53046.483999999997</v>
      </c>
      <c r="O180" s="168">
        <v>1821949.38</v>
      </c>
      <c r="P180" s="167">
        <v>2345326.432</v>
      </c>
    </row>
    <row r="181" spans="2:17" ht="12" thickBot="1" x14ac:dyDescent="0.25">
      <c r="B181" s="166"/>
      <c r="C181" s="169"/>
      <c r="D181" s="167"/>
      <c r="E181" s="167"/>
      <c r="F181" s="167"/>
      <c r="G181" s="167"/>
      <c r="H181" s="167"/>
      <c r="I181" s="167"/>
      <c r="J181" s="167"/>
      <c r="K181" s="167"/>
      <c r="L181" s="167"/>
      <c r="M181" s="167"/>
      <c r="N181" s="167"/>
      <c r="O181" s="168"/>
      <c r="P181" s="167"/>
    </row>
    <row r="182" spans="2:17" s="5" customFormat="1" ht="12" thickBot="1" x14ac:dyDescent="0.25">
      <c r="B182" s="169" t="s">
        <v>39</v>
      </c>
      <c r="C182" s="169" t="s">
        <v>38</v>
      </c>
      <c r="D182" s="182">
        <v>0</v>
      </c>
      <c r="E182" s="182">
        <v>0</v>
      </c>
      <c r="F182" s="182">
        <v>0</v>
      </c>
      <c r="G182" s="182">
        <v>0</v>
      </c>
      <c r="H182" s="182">
        <v>0</v>
      </c>
      <c r="I182" s="182">
        <v>0</v>
      </c>
      <c r="J182" s="182">
        <v>0</v>
      </c>
      <c r="K182" s="182">
        <v>0</v>
      </c>
      <c r="L182" s="182">
        <v>0</v>
      </c>
      <c r="M182" s="182">
        <v>0</v>
      </c>
      <c r="N182" s="182">
        <v>0</v>
      </c>
      <c r="O182" s="183">
        <v>0</v>
      </c>
      <c r="P182" s="182">
        <v>0</v>
      </c>
      <c r="Q182" s="1"/>
    </row>
    <row r="183" spans="2:17" x14ac:dyDescent="0.2">
      <c r="B183" s="152"/>
      <c r="C183" s="15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2:17" x14ac:dyDescent="0.2">
      <c r="B184" s="152"/>
      <c r="C184" s="15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2:17" ht="12" customHeight="1" x14ac:dyDescent="0.2">
      <c r="B185" s="152"/>
      <c r="C185" s="15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2:17" ht="12" customHeight="1" x14ac:dyDescent="0.2">
      <c r="B186" s="152"/>
      <c r="C186" s="15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2:17" ht="12" customHeight="1" x14ac:dyDescent="0.2">
      <c r="B187" s="152"/>
      <c r="C187" s="15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2:17" ht="12" customHeight="1" x14ac:dyDescent="0.2">
      <c r="B188" s="152"/>
      <c r="C188" s="15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2:17" ht="12" customHeight="1" x14ac:dyDescent="0.2">
      <c r="B189" s="152"/>
      <c r="C189" s="153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7" x14ac:dyDescent="0.2">
      <c r="B190" s="152"/>
      <c r="C190" s="15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2:17" ht="12" customHeight="1" x14ac:dyDescent="0.2">
      <c r="B191" s="152"/>
      <c r="C191" s="15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7" x14ac:dyDescent="0.2">
      <c r="B192" s="152"/>
      <c r="C192" s="15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2:16" x14ac:dyDescent="0.2">
      <c r="B193" s="153"/>
      <c r="C193" s="15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2:16" x14ac:dyDescent="0.2">
      <c r="B194" s="152"/>
      <c r="C194" s="15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2:16" ht="12.75" x14ac:dyDescent="0.2">
      <c r="B195" s="158"/>
      <c r="C195" s="15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2:16" x14ac:dyDescent="0.2">
      <c r="B196" s="153"/>
      <c r="C196" s="15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2:16" x14ac:dyDescent="0.2">
      <c r="B197" s="152"/>
      <c r="C197" s="15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2:16" x14ac:dyDescent="0.2">
      <c r="B198" s="152"/>
      <c r="C198" s="15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2:16" x14ac:dyDescent="0.2">
      <c r="B199" s="152"/>
      <c r="C199" s="15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2:16" x14ac:dyDescent="0.2">
      <c r="B200" s="152"/>
      <c r="C200" s="15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2:16" x14ac:dyDescent="0.2">
      <c r="B201" s="152"/>
      <c r="C201" s="15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2:16" x14ac:dyDescent="0.2">
      <c r="B202" s="152"/>
      <c r="C202" s="15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2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2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2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2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2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2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P472"/>
  <sheetViews>
    <sheetView showGridLines="0" zoomScale="110" zoomScaleNormal="110" workbookViewId="0">
      <pane xSplit="3" ySplit="4" topLeftCell="J65" activePane="bottomRight" state="frozen"/>
      <selection pane="topRight" activeCell="B173" activeCellId="1" sqref="B172:O172 B173:O173"/>
      <selection pane="bottomLeft" activeCell="B173" activeCellId="1" sqref="B172:O172 B173:O173"/>
      <selection pane="bottomRight" activeCell="O83" sqref="O83"/>
    </sheetView>
  </sheetViews>
  <sheetFormatPr defaultColWidth="9.33203125" defaultRowHeight="11.25" x14ac:dyDescent="0.2"/>
  <cols>
    <col min="1" max="1" width="2.83203125" style="1" customWidth="1"/>
    <col min="2" max="2" width="17.83203125" style="1" customWidth="1"/>
    <col min="3" max="3" width="60.83203125" style="1" customWidth="1"/>
    <col min="4" max="16" width="12.83203125" style="1" customWidth="1"/>
    <col min="17" max="16384" width="9.33203125" style="1"/>
  </cols>
  <sheetData>
    <row r="1" spans="1:16" ht="12" customHeight="1" thickBot="1" x14ac:dyDescent="0.25">
      <c r="A1"/>
      <c r="B1" s="1" t="s">
        <v>385</v>
      </c>
    </row>
    <row r="2" spans="1:16" ht="17.100000000000001" customHeight="1" thickBot="1" x14ac:dyDescent="0.3">
      <c r="B2" s="8" t="s">
        <v>386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>
        <v>12</v>
      </c>
      <c r="P2" s="9"/>
    </row>
    <row r="3" spans="1:16" ht="12" customHeight="1" x14ac:dyDescent="0.2">
      <c r="B3" s="10"/>
      <c r="C3" s="10"/>
      <c r="D3" s="42" t="s">
        <v>387</v>
      </c>
      <c r="E3" s="42" t="s">
        <v>388</v>
      </c>
      <c r="F3" s="42" t="s">
        <v>389</v>
      </c>
      <c r="G3" s="42" t="s">
        <v>390</v>
      </c>
      <c r="H3" s="42" t="s">
        <v>391</v>
      </c>
      <c r="I3" s="42" t="s">
        <v>392</v>
      </c>
      <c r="J3" s="42" t="s">
        <v>393</v>
      </c>
      <c r="K3" s="42" t="s">
        <v>394</v>
      </c>
      <c r="L3" s="42" t="s">
        <v>395</v>
      </c>
      <c r="M3" s="42" t="s">
        <v>396</v>
      </c>
      <c r="N3" s="42" t="s">
        <v>397</v>
      </c>
      <c r="O3" s="42" t="s">
        <v>398</v>
      </c>
      <c r="P3" s="45" t="s">
        <v>30</v>
      </c>
    </row>
    <row r="4" spans="1:16" ht="12" customHeight="1" thickBot="1" x14ac:dyDescent="0.25">
      <c r="D4" s="43" t="s">
        <v>369</v>
      </c>
      <c r="E4" s="43" t="s">
        <v>369</v>
      </c>
      <c r="F4" s="43" t="s">
        <v>369</v>
      </c>
      <c r="G4" s="43" t="s">
        <v>369</v>
      </c>
      <c r="H4" s="43" t="s">
        <v>369</v>
      </c>
      <c r="I4" s="43" t="s">
        <v>369</v>
      </c>
      <c r="J4" s="43" t="s">
        <v>369</v>
      </c>
      <c r="K4" s="43" t="s">
        <v>369</v>
      </c>
      <c r="L4" s="149" t="s">
        <v>369</v>
      </c>
      <c r="M4" s="43" t="s">
        <v>369</v>
      </c>
      <c r="N4" s="43" t="s">
        <v>369</v>
      </c>
      <c r="O4" s="43" t="s">
        <v>369</v>
      </c>
      <c r="P4" s="43" t="s">
        <v>369</v>
      </c>
    </row>
    <row r="5" spans="1:16" ht="12" customHeight="1" x14ac:dyDescent="0.2">
      <c r="B5" s="11" t="s">
        <v>31</v>
      </c>
      <c r="C5" s="12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" customHeight="1" x14ac:dyDescent="0.2">
      <c r="C6" s="5" t="s">
        <v>32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12" customHeight="1" x14ac:dyDescent="0.2">
      <c r="C7" s="15" t="s">
        <v>33</v>
      </c>
      <c r="D7" s="16">
        <v>-3320255.7425600002</v>
      </c>
      <c r="E7" s="16">
        <v>-188612.11653</v>
      </c>
      <c r="F7" s="16">
        <v>-177999.67601</v>
      </c>
      <c r="G7" s="16">
        <v>-3308622.6351600001</v>
      </c>
      <c r="H7" s="16">
        <v>-187010.50146999999</v>
      </c>
      <c r="I7" s="16">
        <v>-155243.34959999999</v>
      </c>
      <c r="J7" s="16">
        <v>-3339353.7109300001</v>
      </c>
      <c r="K7" s="16">
        <v>-177307.99132</v>
      </c>
      <c r="L7" s="16">
        <v>-186804.29824999999</v>
      </c>
      <c r="M7" s="16">
        <v>-3302968.1228100001</v>
      </c>
      <c r="N7" s="16">
        <v>-268638.79719000001</v>
      </c>
      <c r="O7" s="16">
        <v>-96546.049780000001</v>
      </c>
      <c r="P7" s="16">
        <f>SUM(D7:O7)</f>
        <v>-14709362.99161</v>
      </c>
    </row>
    <row r="8" spans="1:16" ht="12" customHeight="1" x14ac:dyDescent="0.2">
      <c r="C8" s="6" t="s">
        <v>34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" customHeight="1" x14ac:dyDescent="0.2">
      <c r="C9" s="1" t="s">
        <v>35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ht="12" customHeight="1" x14ac:dyDescent="0.2">
      <c r="B10" s="1" t="s">
        <v>36</v>
      </c>
      <c r="C10" s="44" t="s">
        <v>37</v>
      </c>
      <c r="D10" s="18">
        <v>-3320255.7425600002</v>
      </c>
      <c r="E10" s="18">
        <v>-188612.11653</v>
      </c>
      <c r="F10" s="18">
        <v>-177999.67601</v>
      </c>
      <c r="G10" s="18">
        <v>-3308622.6351600001</v>
      </c>
      <c r="H10" s="18">
        <v>-187010.50146999999</v>
      </c>
      <c r="I10" s="18">
        <v>-155243.34959999999</v>
      </c>
      <c r="J10" s="18">
        <v>-3339353.7109300001</v>
      </c>
      <c r="K10" s="18">
        <v>-177307.99132</v>
      </c>
      <c r="L10" s="18">
        <v>-186804.29824999999</v>
      </c>
      <c r="M10" s="18">
        <v>-3302968.1228100001</v>
      </c>
      <c r="N10" s="18">
        <v>-268638.79719000001</v>
      </c>
      <c r="O10" s="18">
        <v>-96546.049780000001</v>
      </c>
      <c r="P10" s="18">
        <f t="shared" ref="P10:P71" si="0">SUM(D10:O10)</f>
        <v>-14709362.99161</v>
      </c>
    </row>
    <row r="11" spans="1:16" ht="12" customHeight="1" x14ac:dyDescent="0.2">
      <c r="C11" s="1" t="s">
        <v>38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3"/>
    </row>
    <row r="12" spans="1:16" ht="12" customHeight="1" x14ac:dyDescent="0.2">
      <c r="B12" s="1" t="s">
        <v>39</v>
      </c>
      <c r="C12" s="54" t="s">
        <v>40</v>
      </c>
      <c r="D12" s="55">
        <v>0</v>
      </c>
      <c r="E12" s="55">
        <v>0</v>
      </c>
      <c r="F12" s="55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f t="shared" si="0"/>
        <v>0</v>
      </c>
    </row>
    <row r="13" spans="1:16" ht="12" customHeight="1" x14ac:dyDescent="0.2">
      <c r="C13" s="5" t="s">
        <v>41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ht="12" customHeight="1" x14ac:dyDescent="0.2">
      <c r="C14" s="1" t="s">
        <v>33</v>
      </c>
      <c r="D14" s="46">
        <v>50468228.323539995</v>
      </c>
      <c r="E14" s="46">
        <v>70801001.374499992</v>
      </c>
      <c r="F14" s="46">
        <v>75588894.885020033</v>
      </c>
      <c r="G14" s="46">
        <v>44342644.502059996</v>
      </c>
      <c r="H14" s="46">
        <v>57588448.765170008</v>
      </c>
      <c r="I14" s="46">
        <v>48087603.734169997</v>
      </c>
      <c r="J14" s="46">
        <v>41330817.045070007</v>
      </c>
      <c r="K14" s="46">
        <v>77744600.548499987</v>
      </c>
      <c r="L14" s="46">
        <v>50659615.511409998</v>
      </c>
      <c r="M14" s="46">
        <v>52319504.401520006</v>
      </c>
      <c r="N14" s="46">
        <v>88715270.898570001</v>
      </c>
      <c r="O14" s="46">
        <v>82772775.019689977</v>
      </c>
      <c r="P14" s="46">
        <v>740419405.00922012</v>
      </c>
    </row>
    <row r="15" spans="1:16" ht="12" customHeight="1" x14ac:dyDescent="0.2">
      <c r="C15" s="1" t="s">
        <v>42</v>
      </c>
      <c r="D15" s="18">
        <v>-407466.78399999999</v>
      </c>
      <c r="E15" s="18">
        <v>-1137973.0939800001</v>
      </c>
      <c r="F15" s="18">
        <v>-132720.07249999998</v>
      </c>
      <c r="G15" s="18">
        <v>-106925.85374000001</v>
      </c>
      <c r="H15" s="18">
        <v>-164393.23536000002</v>
      </c>
      <c r="I15" s="18">
        <v>-1093317.5898400003</v>
      </c>
      <c r="J15" s="18">
        <v>-207483.74613999997</v>
      </c>
      <c r="K15" s="18">
        <v>-91737.694180000006</v>
      </c>
      <c r="L15" s="18">
        <v>-192177.22855</v>
      </c>
      <c r="M15" s="18">
        <v>-233942.00284999999</v>
      </c>
      <c r="N15" s="18">
        <v>-604327.59262000001</v>
      </c>
      <c r="O15" s="18">
        <v>-680457.17945000005</v>
      </c>
      <c r="P15" s="18">
        <v>-5052922.0732100001</v>
      </c>
    </row>
    <row r="16" spans="1:16" ht="12" customHeight="1" x14ac:dyDescent="0.2">
      <c r="C16" s="15" t="s">
        <v>43</v>
      </c>
      <c r="D16" s="19">
        <v>50875695.107539997</v>
      </c>
      <c r="E16" s="19">
        <v>71938974.468479991</v>
      </c>
      <c r="F16" s="19">
        <v>75721614.957520038</v>
      </c>
      <c r="G16" s="19">
        <v>44449570.355799995</v>
      </c>
      <c r="H16" s="19">
        <v>57752842.000530005</v>
      </c>
      <c r="I16" s="19">
        <v>49180921.32401</v>
      </c>
      <c r="J16" s="19">
        <v>41538300.791210011</v>
      </c>
      <c r="K16" s="19">
        <v>77836338.242679983</v>
      </c>
      <c r="L16" s="19">
        <v>50851792.73996</v>
      </c>
      <c r="M16" s="19">
        <v>52553446.40437001</v>
      </c>
      <c r="N16" s="19">
        <v>89319598.491190001</v>
      </c>
      <c r="O16" s="19">
        <v>83453232.199139982</v>
      </c>
      <c r="P16" s="19">
        <v>745472327.08243001</v>
      </c>
    </row>
    <row r="17" spans="2:16" ht="12" customHeight="1" x14ac:dyDescent="0.2">
      <c r="C17" s="6" t="s">
        <v>34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>
        <v>0</v>
      </c>
    </row>
    <row r="18" spans="2:16" ht="12" customHeight="1" x14ac:dyDescent="0.2">
      <c r="C18" s="1" t="s">
        <v>35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>
        <v>0</v>
      </c>
    </row>
    <row r="19" spans="2:16" ht="12" customHeight="1" x14ac:dyDescent="0.2">
      <c r="B19" s="1" t="s">
        <v>44</v>
      </c>
      <c r="C19" s="1" t="s">
        <v>45</v>
      </c>
      <c r="D19" s="18">
        <v>25479113.100339998</v>
      </c>
      <c r="E19" s="18">
        <v>26625746.03543999</v>
      </c>
      <c r="F19" s="18">
        <v>28624193.182770021</v>
      </c>
      <c r="G19" s="18">
        <v>20212886.340630002</v>
      </c>
      <c r="H19" s="18">
        <v>28465926.804410003</v>
      </c>
      <c r="I19" s="18">
        <v>23419369.711559992</v>
      </c>
      <c r="J19" s="18">
        <v>24269831.852900017</v>
      </c>
      <c r="K19" s="18">
        <v>34401927.489899993</v>
      </c>
      <c r="L19" s="18">
        <v>25381835.747519996</v>
      </c>
      <c r="M19" s="18">
        <v>26355620.256190002</v>
      </c>
      <c r="N19" s="18">
        <v>22240142.7665</v>
      </c>
      <c r="O19" s="18">
        <v>35451980.239479989</v>
      </c>
      <c r="P19" s="18">
        <v>320928573.52763999</v>
      </c>
    </row>
    <row r="20" spans="2:16" ht="12" customHeight="1" x14ac:dyDescent="0.2">
      <c r="B20" s="1" t="s">
        <v>46</v>
      </c>
      <c r="C20" s="1" t="s">
        <v>47</v>
      </c>
      <c r="D20" s="18">
        <v>2539150.5818600003</v>
      </c>
      <c r="E20" s="18">
        <v>-1371761.35699</v>
      </c>
      <c r="F20" s="18">
        <v>22091995.259130001</v>
      </c>
      <c r="G20" s="18">
        <v>-830529.46105999989</v>
      </c>
      <c r="H20" s="18">
        <v>-151805.34628</v>
      </c>
      <c r="I20" s="18">
        <v>888247.12585000007</v>
      </c>
      <c r="J20" s="18">
        <v>-139070.00690000001</v>
      </c>
      <c r="K20" s="18">
        <v>-203791.04556999999</v>
      </c>
      <c r="L20" s="18">
        <v>-489735.21136000002</v>
      </c>
      <c r="M20" s="18">
        <v>1448663.27969</v>
      </c>
      <c r="N20" s="18">
        <v>37090307.377640001</v>
      </c>
      <c r="O20" s="18">
        <v>6219426.5721399998</v>
      </c>
      <c r="P20" s="18">
        <v>67091097.768150002</v>
      </c>
    </row>
    <row r="21" spans="2:16" ht="12" customHeight="1" x14ac:dyDescent="0.2">
      <c r="B21" s="1" t="s">
        <v>48</v>
      </c>
      <c r="C21" s="1" t="s">
        <v>49</v>
      </c>
      <c r="D21" s="18">
        <v>4814295.784190001</v>
      </c>
      <c r="E21" s="18">
        <v>7694874.5785499997</v>
      </c>
      <c r="F21" s="18">
        <v>33431.893659999594</v>
      </c>
      <c r="G21" s="18">
        <v>6825.4900400005281</v>
      </c>
      <c r="H21" s="18">
        <v>132467.9530699997</v>
      </c>
      <c r="I21" s="18">
        <v>471909.81218000001</v>
      </c>
      <c r="J21" s="18">
        <v>641211.84287000005</v>
      </c>
      <c r="K21" s="18">
        <v>-1200.117</v>
      </c>
      <c r="L21" s="18">
        <v>-7974.2166999999999</v>
      </c>
      <c r="M21" s="18">
        <v>-5718.1431399999992</v>
      </c>
      <c r="N21" s="18">
        <v>-226907.28197000001</v>
      </c>
      <c r="O21" s="18">
        <v>-209928.73009999999</v>
      </c>
      <c r="P21" s="18">
        <v>13343288.86565</v>
      </c>
    </row>
    <row r="22" spans="2:16" ht="12" customHeight="1" x14ac:dyDescent="0.2">
      <c r="B22" s="1" t="s">
        <v>50</v>
      </c>
      <c r="C22" s="1" t="s">
        <v>399</v>
      </c>
      <c r="D22" s="18">
        <v>52143.286999999997</v>
      </c>
      <c r="E22" s="18">
        <v>587221.30700000003</v>
      </c>
      <c r="F22" s="18">
        <v>562359.58700000006</v>
      </c>
      <c r="G22" s="18">
        <v>537605.54700000002</v>
      </c>
      <c r="H22" s="18">
        <v>523010.58519000001</v>
      </c>
      <c r="I22" s="18">
        <v>592058.24891999993</v>
      </c>
      <c r="J22" s="18">
        <v>607053.34071000002</v>
      </c>
      <c r="K22" s="18">
        <v>659989.82720000006</v>
      </c>
      <c r="L22" s="18">
        <v>584699.92407000007</v>
      </c>
      <c r="M22" s="18">
        <v>669962.64203999995</v>
      </c>
      <c r="N22" s="18">
        <v>635774.18599999999</v>
      </c>
      <c r="O22" s="18">
        <v>1177734.5055499999</v>
      </c>
      <c r="P22" s="18">
        <v>7189612.9876800003</v>
      </c>
    </row>
    <row r="23" spans="2:16" ht="12" customHeight="1" x14ac:dyDescent="0.2">
      <c r="B23" s="1" t="s">
        <v>52</v>
      </c>
      <c r="C23" s="1" t="s">
        <v>53</v>
      </c>
      <c r="D23" s="18">
        <v>12833.506800000001</v>
      </c>
      <c r="E23" s="18">
        <v>5787.1501500000004</v>
      </c>
      <c r="F23" s="18">
        <v>7239.5340800000004</v>
      </c>
      <c r="G23" s="18">
        <v>6529.9111700000003</v>
      </c>
      <c r="H23" s="18">
        <v>13950.271550000001</v>
      </c>
      <c r="I23" s="18">
        <v>9482.1993299999995</v>
      </c>
      <c r="J23" s="18">
        <v>10720.594090000001</v>
      </c>
      <c r="K23" s="18">
        <v>5743.6954599999999</v>
      </c>
      <c r="L23" s="18">
        <v>-22642.888780000001</v>
      </c>
      <c r="M23" s="18">
        <v>11149.935710000002</v>
      </c>
      <c r="N23" s="18">
        <v>32343.175859999999</v>
      </c>
      <c r="O23" s="18">
        <v>5005.8422</v>
      </c>
      <c r="P23" s="18">
        <v>98142.927620000002</v>
      </c>
    </row>
    <row r="24" spans="2:16" ht="12" customHeight="1" x14ac:dyDescent="0.2">
      <c r="C24" s="1" t="s">
        <v>54</v>
      </c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>
        <v>0</v>
      </c>
    </row>
    <row r="25" spans="2:16" ht="12" customHeight="1" x14ac:dyDescent="0.2">
      <c r="B25" s="1" t="s">
        <v>55</v>
      </c>
      <c r="C25" s="1" t="s">
        <v>56</v>
      </c>
      <c r="D25" s="18">
        <v>16655040.563029999</v>
      </c>
      <c r="E25" s="18">
        <v>30516109.580260001</v>
      </c>
      <c r="F25" s="18">
        <v>14824851.38576</v>
      </c>
      <c r="G25" s="18">
        <v>13285527.82381</v>
      </c>
      <c r="H25" s="18">
        <v>20275149.936330002</v>
      </c>
      <c r="I25" s="18">
        <v>14166319.095160002</v>
      </c>
      <c r="J25" s="18">
        <v>6179663.6279000016</v>
      </c>
      <c r="K25" s="18">
        <v>36719446.958349995</v>
      </c>
      <c r="L25" s="18">
        <v>16056614.38407</v>
      </c>
      <c r="M25" s="18">
        <v>14777269.89487</v>
      </c>
      <c r="N25" s="18">
        <v>20658427.366989993</v>
      </c>
      <c r="O25" s="18">
        <v>26353628.979109999</v>
      </c>
      <c r="P25" s="18">
        <v>230468049.59564003</v>
      </c>
    </row>
    <row r="26" spans="2:16" ht="12" customHeight="1" x14ac:dyDescent="0.2">
      <c r="B26" s="1" t="s">
        <v>57</v>
      </c>
      <c r="C26" s="1" t="s">
        <v>58</v>
      </c>
      <c r="D26" s="18">
        <v>-640838.33954999992</v>
      </c>
      <c r="E26" s="18">
        <v>2201039.1764400001</v>
      </c>
      <c r="F26" s="18">
        <v>3738939.7372099999</v>
      </c>
      <c r="G26" s="18">
        <v>3266455.3852600004</v>
      </c>
      <c r="H26" s="18">
        <v>2714934.9523700001</v>
      </c>
      <c r="I26" s="18">
        <v>2923015.6419600002</v>
      </c>
      <c r="J26" s="18">
        <v>2996505.4709699997</v>
      </c>
      <c r="K26" s="18">
        <v>1505946.68772</v>
      </c>
      <c r="L26" s="18">
        <v>2880419.8459200002</v>
      </c>
      <c r="M26" s="18">
        <v>2736847.7074499996</v>
      </c>
      <c r="N26" s="18">
        <v>2402084.1773299999</v>
      </c>
      <c r="O26" s="18">
        <v>6485115.5923899999</v>
      </c>
      <c r="P26" s="18">
        <v>33210466.035469998</v>
      </c>
    </row>
    <row r="27" spans="2:16" ht="12" customHeight="1" x14ac:dyDescent="0.2">
      <c r="B27" s="1" t="s">
        <v>59</v>
      </c>
      <c r="C27" s="1" t="s">
        <v>60</v>
      </c>
      <c r="D27" s="18">
        <v>908988.58137999999</v>
      </c>
      <c r="E27" s="18">
        <v>3159949.8838400003</v>
      </c>
      <c r="F27" s="18">
        <v>2833044.59235</v>
      </c>
      <c r="G27" s="18">
        <v>3457864.60237</v>
      </c>
      <c r="H27" s="18">
        <v>2698329.1888000001</v>
      </c>
      <c r="I27" s="18">
        <v>2794085.2543699997</v>
      </c>
      <c r="J27" s="18">
        <v>2716035.6371399998</v>
      </c>
      <c r="K27" s="18">
        <v>2500095.9021700001</v>
      </c>
      <c r="L27" s="18">
        <v>2707034.75666</v>
      </c>
      <c r="M27" s="18">
        <v>2487103.1725999997</v>
      </c>
      <c r="N27" s="18">
        <v>2745525.6439</v>
      </c>
      <c r="O27" s="18">
        <v>3837034.18071</v>
      </c>
      <c r="P27" s="18">
        <v>32845091.396289997</v>
      </c>
    </row>
    <row r="28" spans="2:16" ht="12" customHeight="1" x14ac:dyDescent="0.2">
      <c r="B28" s="1" t="s">
        <v>61</v>
      </c>
      <c r="C28" s="1" t="s">
        <v>62</v>
      </c>
      <c r="D28" s="18">
        <v>-25416.39068</v>
      </c>
      <c r="E28" s="18">
        <v>423595.34379000001</v>
      </c>
      <c r="F28" s="18">
        <v>536278.90451999998</v>
      </c>
      <c r="G28" s="18">
        <v>1004093.44204</v>
      </c>
      <c r="H28" s="18">
        <v>475809.20156999998</v>
      </c>
      <c r="I28" s="18">
        <v>477582.00445000001</v>
      </c>
      <c r="J28" s="18">
        <v>962352.24662999995</v>
      </c>
      <c r="K28" s="18">
        <v>372378.57530999999</v>
      </c>
      <c r="L28" s="18">
        <v>468163.91091999999</v>
      </c>
      <c r="M28" s="18">
        <v>756597.37409000006</v>
      </c>
      <c r="N28" s="18">
        <v>348771.79417000001</v>
      </c>
      <c r="O28" s="18">
        <v>1402851.0355799999</v>
      </c>
      <c r="P28" s="18">
        <v>7203057.4423899995</v>
      </c>
    </row>
    <row r="29" spans="2:16" ht="12" customHeight="1" x14ac:dyDescent="0.2">
      <c r="B29" s="1" t="s">
        <v>63</v>
      </c>
      <c r="C29" s="1" t="s">
        <v>64</v>
      </c>
      <c r="D29" s="18">
        <v>6430.6513600000008</v>
      </c>
      <c r="E29" s="18">
        <v>140643.41412999999</v>
      </c>
      <c r="F29" s="18">
        <v>224737.7046</v>
      </c>
      <c r="G29" s="18">
        <v>157928.27799999999</v>
      </c>
      <c r="H29" s="18">
        <v>181936.70024999999</v>
      </c>
      <c r="I29" s="18">
        <v>174483.64230000001</v>
      </c>
      <c r="J29" s="18">
        <v>148812.997</v>
      </c>
      <c r="K29" s="18">
        <v>147832.85500000001</v>
      </c>
      <c r="L29" s="18">
        <v>224442.28609000001</v>
      </c>
      <c r="M29" s="18">
        <v>153901.095</v>
      </c>
      <c r="N29" s="18">
        <v>160490.58350000001</v>
      </c>
      <c r="O29" s="18">
        <v>280789.70400000003</v>
      </c>
      <c r="P29" s="18">
        <v>2002429.9112299997</v>
      </c>
    </row>
    <row r="30" spans="2:16" ht="12" customHeight="1" x14ac:dyDescent="0.2">
      <c r="B30" s="1" t="s">
        <v>65</v>
      </c>
      <c r="C30" s="1" t="s">
        <v>66</v>
      </c>
      <c r="D30" s="18">
        <v>510368.57089999999</v>
      </c>
      <c r="E30" s="18">
        <v>928377.34788000002</v>
      </c>
      <c r="F30" s="18">
        <v>1143102.5819600001</v>
      </c>
      <c r="G30" s="18">
        <v>1188038.7655499999</v>
      </c>
      <c r="H30" s="18">
        <v>1232133.1288000001</v>
      </c>
      <c r="I30" s="18">
        <v>1204029.8817499999</v>
      </c>
      <c r="J30" s="18">
        <v>1231344.54333</v>
      </c>
      <c r="K30" s="18">
        <v>1088949.3745599999</v>
      </c>
      <c r="L30" s="18">
        <v>1094480.3609500001</v>
      </c>
      <c r="M30" s="18">
        <v>1514752.00431</v>
      </c>
      <c r="N30" s="18">
        <v>2048505.6421300001</v>
      </c>
      <c r="O30" s="18">
        <v>1701897.1154299998</v>
      </c>
      <c r="P30" s="18">
        <v>14885979.31755</v>
      </c>
    </row>
    <row r="31" spans="2:16" ht="12" customHeight="1" x14ac:dyDescent="0.2">
      <c r="C31" s="1" t="s">
        <v>67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>
        <v>0</v>
      </c>
    </row>
    <row r="32" spans="2:16" ht="12" customHeight="1" x14ac:dyDescent="0.2">
      <c r="B32" s="1" t="s">
        <v>68</v>
      </c>
      <c r="C32" t="s">
        <v>69</v>
      </c>
      <c r="D32" s="18">
        <v>23420.69744</v>
      </c>
      <c r="E32" s="18">
        <v>489813.36800000002</v>
      </c>
      <c r="F32" s="18">
        <v>515041.91200000001</v>
      </c>
      <c r="G32" s="18">
        <v>1040301.8566599999</v>
      </c>
      <c r="H32" s="18">
        <v>647741.11059000005</v>
      </c>
      <c r="I32" s="18">
        <v>722893.59947000002</v>
      </c>
      <c r="J32" s="18">
        <v>1123019.93242</v>
      </c>
      <c r="K32" s="18">
        <v>797234.36329000001</v>
      </c>
      <c r="L32" s="18">
        <v>643404.54541999998</v>
      </c>
      <c r="M32" s="18">
        <v>923516.86722000001</v>
      </c>
      <c r="N32" s="18">
        <v>555993.12635000004</v>
      </c>
      <c r="O32" s="18">
        <v>1835842.6982200001</v>
      </c>
      <c r="P32" s="18">
        <v>9318224.0770800002</v>
      </c>
    </row>
    <row r="33" spans="1:16" ht="12" customHeight="1" x14ac:dyDescent="0.2">
      <c r="C33" t="s">
        <v>70</v>
      </c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>
        <v>0</v>
      </c>
    </row>
    <row r="34" spans="1:16" ht="12" customHeight="1" x14ac:dyDescent="0.2">
      <c r="B34" t="s">
        <v>71</v>
      </c>
      <c r="C34" t="s">
        <v>72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556647.61913999997</v>
      </c>
      <c r="M34" s="18">
        <v>0</v>
      </c>
      <c r="N34" s="18">
        <v>-2</v>
      </c>
      <c r="O34" s="18">
        <v>2</v>
      </c>
      <c r="P34" s="18">
        <v>556647.61913999997</v>
      </c>
    </row>
    <row r="35" spans="1:16" ht="12" customHeight="1" x14ac:dyDescent="0.2">
      <c r="C35" s="1" t="s">
        <v>73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>
        <v>0</v>
      </c>
    </row>
    <row r="36" spans="1:16" ht="12" customHeight="1" x14ac:dyDescent="0.2">
      <c r="B36" s="1" t="s">
        <v>74</v>
      </c>
      <c r="C36" s="1" t="s">
        <v>75</v>
      </c>
      <c r="D36" s="18">
        <v>132697.72947000002</v>
      </c>
      <c r="E36" s="18">
        <v>-600394.45399000007</v>
      </c>
      <c r="F36" s="18">
        <v>453678.60998000001</v>
      </c>
      <c r="G36" s="18">
        <v>1009116.52059</v>
      </c>
      <c r="H36" s="18">
        <v>378864.27851999999</v>
      </c>
      <c r="I36" s="18">
        <v>244127.51686999999</v>
      </c>
      <c r="J36" s="18">
        <v>583334.96600999997</v>
      </c>
      <c r="K36" s="18">
        <v>-249954.01788999999</v>
      </c>
      <c r="L36" s="18">
        <v>582224.44749000005</v>
      </c>
      <c r="M36" s="18">
        <v>489838.31549000001</v>
      </c>
      <c r="N36" s="18">
        <v>23814.340169999989</v>
      </c>
      <c r="O36" s="18">
        <v>-1768604.7150200002</v>
      </c>
      <c r="P36" s="18">
        <v>1278743.5376899994</v>
      </c>
    </row>
    <row r="37" spans="1:16" ht="12" customHeight="1" thickBot="1" x14ac:dyDescent="0.25">
      <c r="B37" s="20" t="s">
        <v>370</v>
      </c>
      <c r="C37" s="21" t="s">
        <v>341</v>
      </c>
      <c r="D37" s="22">
        <v>47147972.580979995</v>
      </c>
      <c r="E37" s="22">
        <v>70612389.25796999</v>
      </c>
      <c r="F37" s="22">
        <v>75410895.209010035</v>
      </c>
      <c r="G37" s="22">
        <v>41034021.866899997</v>
      </c>
      <c r="H37" s="22">
        <v>57401438.263700008</v>
      </c>
      <c r="I37" s="22">
        <v>47932360.384569995</v>
      </c>
      <c r="J37" s="22">
        <v>37991463.33414001</v>
      </c>
      <c r="K37" s="22">
        <v>77567292.557179987</v>
      </c>
      <c r="L37" s="22">
        <v>50472811.213160001</v>
      </c>
      <c r="M37" s="22">
        <v>49016536.278710008</v>
      </c>
      <c r="N37" s="22">
        <v>88446632.101380005</v>
      </c>
      <c r="O37" s="22">
        <v>82676228.969909981</v>
      </c>
      <c r="P37" s="22">
        <v>725710042.01761007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">
      <c r="B39" s="41" t="s">
        <v>77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25">
      <c r="B40" s="2" t="s">
        <v>78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4" t="s">
        <v>44</v>
      </c>
      <c r="C41" s="24" t="s">
        <v>79</v>
      </c>
      <c r="D41" s="25">
        <v>25479113.100339998</v>
      </c>
      <c r="E41" s="25">
        <v>26625746.03543999</v>
      </c>
      <c r="F41" s="25">
        <v>28624193.182770021</v>
      </c>
      <c r="G41" s="25">
        <v>20212886.340630002</v>
      </c>
      <c r="H41" s="25">
        <v>28465926.804410003</v>
      </c>
      <c r="I41" s="25">
        <v>23419369.711559992</v>
      </c>
      <c r="J41" s="25">
        <v>24269831.852900017</v>
      </c>
      <c r="K41" s="25">
        <v>34401927.489899993</v>
      </c>
      <c r="L41" s="25">
        <v>25381835.747519996</v>
      </c>
      <c r="M41" s="25">
        <v>26355620.256190002</v>
      </c>
      <c r="N41" s="25">
        <v>22240142.7665</v>
      </c>
      <c r="O41" s="25">
        <v>35451980.239479989</v>
      </c>
      <c r="P41" s="25">
        <f t="shared" si="0"/>
        <v>320928573.52763999</v>
      </c>
    </row>
    <row r="42" spans="1:16" ht="12" customHeight="1" x14ac:dyDescent="0.2">
      <c r="B42" s="1" t="s">
        <v>80</v>
      </c>
      <c r="C42" s="23" t="s">
        <v>81</v>
      </c>
      <c r="D42" s="26">
        <v>25071451.273649998</v>
      </c>
      <c r="E42" s="26">
        <v>26191208.62918999</v>
      </c>
      <c r="F42" s="26">
        <v>28185413.564480018</v>
      </c>
      <c r="G42" s="26">
        <v>19729403.02939</v>
      </c>
      <c r="H42" s="26">
        <v>28023296.224190004</v>
      </c>
      <c r="I42" s="26">
        <v>23008453.265149996</v>
      </c>
      <c r="J42" s="26">
        <v>23728702.503720015</v>
      </c>
      <c r="K42" s="26">
        <v>34017399.031279989</v>
      </c>
      <c r="L42" s="26">
        <v>24761531.538749997</v>
      </c>
      <c r="M42" s="26">
        <v>25681192.767520003</v>
      </c>
      <c r="N42" s="26">
        <v>21382039.750529997</v>
      </c>
      <c r="O42" s="26">
        <v>32573113.164289992</v>
      </c>
      <c r="P42" s="26">
        <f t="shared" si="0"/>
        <v>312353204.74214</v>
      </c>
    </row>
    <row r="43" spans="1:16" ht="12" customHeight="1" x14ac:dyDescent="0.2">
      <c r="B43" s="1" t="s">
        <v>82</v>
      </c>
      <c r="C43" s="1" t="s">
        <v>342</v>
      </c>
      <c r="D43" s="27">
        <v>47106687.071479999</v>
      </c>
      <c r="E43" s="27">
        <v>48249862.935689993</v>
      </c>
      <c r="F43" s="27">
        <v>50244138.348430015</v>
      </c>
      <c r="G43" s="27">
        <v>41631364.13696</v>
      </c>
      <c r="H43" s="27">
        <v>49956797.448130004</v>
      </c>
      <c r="I43" s="27">
        <v>44878604.961449996</v>
      </c>
      <c r="J43" s="27">
        <v>45662498.448100016</v>
      </c>
      <c r="K43" s="27">
        <v>55889475.562839992</v>
      </c>
      <c r="L43" s="27">
        <v>47817593.219259992</v>
      </c>
      <c r="M43" s="27">
        <v>47574376.148240007</v>
      </c>
      <c r="N43" s="27">
        <v>42712777.227739997</v>
      </c>
      <c r="O43" s="27">
        <v>56551240.147569999</v>
      </c>
      <c r="P43" s="27">
        <v>578275415.65588999</v>
      </c>
    </row>
    <row r="44" spans="1:16" ht="12" customHeight="1" x14ac:dyDescent="0.2">
      <c r="C44" s="6" t="s">
        <v>343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6" ht="12" customHeight="1" x14ac:dyDescent="0.2">
      <c r="A45" s="7"/>
      <c r="C45" s="6" t="s">
        <v>400</v>
      </c>
      <c r="D45" s="27">
        <v>34232964.839709997</v>
      </c>
      <c r="E45" s="27">
        <v>34224547.82666</v>
      </c>
      <c r="F45" s="27">
        <v>34896834.890300006</v>
      </c>
      <c r="G45" s="27">
        <v>37796241.48167</v>
      </c>
      <c r="H45" s="27">
        <v>35972238.663050003</v>
      </c>
      <c r="I45" s="27">
        <v>34035140.953330003</v>
      </c>
      <c r="J45" s="27">
        <v>34626948.377570003</v>
      </c>
      <c r="K45" s="27">
        <v>34337543.678439997</v>
      </c>
      <c r="L45" s="27">
        <v>34796400.450279996</v>
      </c>
      <c r="M45" s="27">
        <v>34751096.217410006</v>
      </c>
      <c r="N45" s="27">
        <v>33753188.513120003</v>
      </c>
      <c r="O45" s="27">
        <v>37496395.02104</v>
      </c>
      <c r="P45" s="27">
        <v>420919540.91258007</v>
      </c>
    </row>
    <row r="46" spans="1:16" ht="12" customHeight="1" x14ac:dyDescent="0.2">
      <c r="C46" s="6" t="s">
        <v>86</v>
      </c>
      <c r="D46" s="27">
        <v>5996531.0360000003</v>
      </c>
      <c r="E46" s="27">
        <v>6737579.0621699998</v>
      </c>
      <c r="F46" s="27">
        <v>7002884.5820000004</v>
      </c>
      <c r="G46" s="27">
        <v>7631838.27434</v>
      </c>
      <c r="H46" s="27">
        <v>7320045.3840200007</v>
      </c>
      <c r="I46" s="27">
        <v>7013019.1261</v>
      </c>
      <c r="J46" s="27">
        <v>6776365.02575</v>
      </c>
      <c r="K46" s="27">
        <v>6620223.4268399999</v>
      </c>
      <c r="L46" s="27">
        <v>6750127.4050000003</v>
      </c>
      <c r="M46" s="27">
        <v>6887900.9242799999</v>
      </c>
      <c r="N46" s="27">
        <v>6882721.4477200005</v>
      </c>
      <c r="O46" s="27">
        <v>8224570.2680000002</v>
      </c>
      <c r="P46" s="27">
        <v>83843805.962220013</v>
      </c>
    </row>
    <row r="47" spans="1:16" ht="12" customHeight="1" x14ac:dyDescent="0.2">
      <c r="C47" s="6" t="s">
        <v>87</v>
      </c>
      <c r="D47" s="27">
        <v>998.97199999999998</v>
      </c>
      <c r="E47" s="27">
        <v>842.64200000000005</v>
      </c>
      <c r="F47" s="27">
        <v>217404.66399999999</v>
      </c>
      <c r="G47" s="27">
        <v>170802.82</v>
      </c>
      <c r="H47" s="27">
        <v>802889.40899999999</v>
      </c>
      <c r="I47" s="27">
        <v>1064.4469999999999</v>
      </c>
      <c r="J47" s="27">
        <v>1642.383</v>
      </c>
      <c r="K47" s="27">
        <v>9597869.1889999993</v>
      </c>
      <c r="L47" s="27">
        <v>173231.37100000001</v>
      </c>
      <c r="M47" s="27">
        <v>307350.70699999999</v>
      </c>
      <c r="N47" s="27">
        <v>61061.73</v>
      </c>
      <c r="O47" s="27">
        <v>631.798</v>
      </c>
      <c r="P47" s="27">
        <v>11335790.131999999</v>
      </c>
    </row>
    <row r="48" spans="1:16" ht="12" customHeight="1" x14ac:dyDescent="0.2">
      <c r="C48" s="6" t="s">
        <v>88</v>
      </c>
      <c r="D48" s="27">
        <v>315175.01380999997</v>
      </c>
      <c r="E48" s="27">
        <v>3205394.2403099998</v>
      </c>
      <c r="F48" s="27">
        <v>2241307.5839200001</v>
      </c>
      <c r="G48" s="27">
        <v>6353128.5865699993</v>
      </c>
      <c r="H48" s="27">
        <v>2421922.0023600003</v>
      </c>
      <c r="I48" s="27">
        <v>1803181.04372</v>
      </c>
      <c r="J48" s="27">
        <v>586034.63085000007</v>
      </c>
      <c r="K48" s="27">
        <v>401946.75195000001</v>
      </c>
      <c r="L48" s="27">
        <v>1338168.5924800001</v>
      </c>
      <c r="M48" s="27">
        <v>716885.45915999997</v>
      </c>
      <c r="N48" s="27">
        <v>-2433511.0430600001</v>
      </c>
      <c r="O48" s="27">
        <v>1715720.9087999999</v>
      </c>
      <c r="P48" s="27">
        <v>18665353.770869996</v>
      </c>
    </row>
    <row r="49" spans="2:16" ht="12" customHeight="1" x14ac:dyDescent="0.2">
      <c r="C49" s="6" t="s">
        <v>401</v>
      </c>
      <c r="D49" s="27">
        <v>-15114.853999999999</v>
      </c>
      <c r="E49" s="27">
        <v>-4653.2650000000003</v>
      </c>
      <c r="F49" s="27">
        <v>-2545.7060000000001</v>
      </c>
      <c r="G49" s="27">
        <v>-4193.8190000000004</v>
      </c>
      <c r="H49" s="27">
        <v>-6014.3090000000002</v>
      </c>
      <c r="I49" s="27">
        <v>-58557.697</v>
      </c>
      <c r="J49" s="27">
        <v>-18428.432000000001</v>
      </c>
      <c r="K49" s="27">
        <v>-30849.348999999998</v>
      </c>
      <c r="L49" s="27">
        <v>-23588.546999999999</v>
      </c>
      <c r="M49" s="27">
        <v>-14358.862999999999</v>
      </c>
      <c r="N49" s="27">
        <v>-20579.273000000001</v>
      </c>
      <c r="O49" s="27">
        <v>-25846.83</v>
      </c>
      <c r="P49" s="27">
        <v>-224730.94400000002</v>
      </c>
    </row>
    <row r="50" spans="2:16" ht="12" customHeight="1" x14ac:dyDescent="0.2">
      <c r="C50" s="6" t="s">
        <v>90</v>
      </c>
      <c r="D50" s="27">
        <v>2304012.4109999998</v>
      </c>
      <c r="E50" s="27">
        <v>2337479.301</v>
      </c>
      <c r="F50" s="27">
        <v>2360312.9939999999</v>
      </c>
      <c r="G50" s="27">
        <v>2359097.4870000002</v>
      </c>
      <c r="H50" s="27">
        <v>2357422.8470000001</v>
      </c>
      <c r="I50" s="27">
        <v>-28723.292000000001</v>
      </c>
      <c r="J50" s="27">
        <v>2583820.8130000001</v>
      </c>
      <c r="K50" s="27">
        <v>2556784.2719999999</v>
      </c>
      <c r="L50" s="27">
        <v>2717112.4410000001</v>
      </c>
      <c r="M50" s="27">
        <v>2706154.6609999998</v>
      </c>
      <c r="N50" s="27">
        <v>2823227.2689999999</v>
      </c>
      <c r="O50" s="27">
        <v>-34437.966999999997</v>
      </c>
      <c r="P50" s="27">
        <v>25042263.237</v>
      </c>
    </row>
    <row r="51" spans="2:16" ht="12" customHeight="1" x14ac:dyDescent="0.2">
      <c r="C51" s="6" t="s">
        <v>91</v>
      </c>
      <c r="D51" s="27">
        <v>2658159.0539899999</v>
      </c>
      <c r="E51" s="27">
        <v>460242.141</v>
      </c>
      <c r="F51" s="27">
        <v>2272298.5929999999</v>
      </c>
      <c r="G51" s="27">
        <v>1660457.919</v>
      </c>
      <c r="H51" s="27">
        <v>1797636.8770000001</v>
      </c>
      <c r="I51" s="27">
        <v>2848591.1039999998</v>
      </c>
      <c r="J51" s="27">
        <v>2350566.165</v>
      </c>
      <c r="K51" s="27">
        <v>229449.3</v>
      </c>
      <c r="L51" s="27">
        <v>331907.09000000003</v>
      </c>
      <c r="M51" s="27">
        <v>393142.24300000002</v>
      </c>
      <c r="N51" s="27">
        <v>576532.31099999999</v>
      </c>
      <c r="O51" s="27">
        <v>7996122.5206900006</v>
      </c>
      <c r="P51" s="27">
        <v>23575105.317680005</v>
      </c>
    </row>
    <row r="52" spans="2:16" ht="12" customHeight="1" x14ac:dyDescent="0.2">
      <c r="C52" s="6" t="s">
        <v>92</v>
      </c>
      <c r="D52" s="27">
        <v>571769.12939000002</v>
      </c>
      <c r="E52" s="27">
        <v>485837.66388999997</v>
      </c>
      <c r="F52" s="27">
        <v>314205.44080000004</v>
      </c>
      <c r="G52" s="27">
        <v>361930.2586</v>
      </c>
      <c r="H52" s="27">
        <v>265687.90620999999</v>
      </c>
      <c r="I52" s="27">
        <v>307764.63438</v>
      </c>
      <c r="J52" s="27">
        <v>288430.76402000006</v>
      </c>
      <c r="K52" s="27">
        <v>1253150.1456499998</v>
      </c>
      <c r="L52" s="27">
        <v>1134938.9913100002</v>
      </c>
      <c r="M52" s="27">
        <v>1215243.3278800002</v>
      </c>
      <c r="N52" s="27">
        <v>302145.54491000006</v>
      </c>
      <c r="O52" s="27">
        <v>375174.54345999996</v>
      </c>
      <c r="P52" s="27">
        <v>6876278.3504999997</v>
      </c>
    </row>
    <row r="53" spans="2:16" ht="12" customHeight="1" x14ac:dyDescent="0.2">
      <c r="C53" s="6" t="s">
        <v>93</v>
      </c>
      <c r="D53" s="27">
        <v>-139957.0073</v>
      </c>
      <c r="E53" s="27">
        <v>-93748.330790000007</v>
      </c>
      <c r="F53" s="27">
        <v>-233981.48003000001</v>
      </c>
      <c r="G53" s="27">
        <v>-16534453.024730001</v>
      </c>
      <c r="H53" s="27">
        <v>-2109783.2429999998</v>
      </c>
      <c r="I53" s="27">
        <v>-2153883.7989099999</v>
      </c>
      <c r="J53" s="27">
        <v>-2680820.1513499999</v>
      </c>
      <c r="K53" s="27">
        <v>-412622.30432999996</v>
      </c>
      <c r="L53" s="27">
        <v>-312467.37827000004</v>
      </c>
      <c r="M53" s="27">
        <v>-227466.23921</v>
      </c>
      <c r="N53" s="27">
        <v>-343643.12257000007</v>
      </c>
      <c r="O53" s="27">
        <v>-294226.15688999998</v>
      </c>
      <c r="P53" s="27">
        <v>-25537052.237379998</v>
      </c>
    </row>
    <row r="54" spans="2:16" ht="12" customHeight="1" x14ac:dyDescent="0.2">
      <c r="C54" s="6" t="s">
        <v>94</v>
      </c>
      <c r="D54" s="27">
        <v>290404.45899999997</v>
      </c>
      <c r="E54" s="27">
        <v>289973.97100000002</v>
      </c>
      <c r="F54" s="27">
        <v>289634.55599999998</v>
      </c>
      <c r="G54" s="27">
        <v>286153.10700000002</v>
      </c>
      <c r="H54" s="27">
        <v>284903.01199999999</v>
      </c>
      <c r="I54" s="27">
        <v>282848.86499999999</v>
      </c>
      <c r="J54" s="27">
        <v>280053.272</v>
      </c>
      <c r="K54" s="27">
        <v>278240.087</v>
      </c>
      <c r="L54" s="27">
        <v>275079.989</v>
      </c>
      <c r="M54" s="27">
        <v>273212.88500000001</v>
      </c>
      <c r="N54" s="27">
        <v>271045.038</v>
      </c>
      <c r="O54" s="27">
        <v>265549.32699999999</v>
      </c>
      <c r="P54" s="27">
        <v>3367098.568</v>
      </c>
    </row>
    <row r="55" spans="2:16" ht="12" customHeight="1" x14ac:dyDescent="0.2">
      <c r="C55" s="6" t="s">
        <v>95</v>
      </c>
      <c r="D55" s="27">
        <v>589839.98788000003</v>
      </c>
      <c r="E55" s="27">
        <v>647088.728</v>
      </c>
      <c r="F55" s="27">
        <v>749660.37399999995</v>
      </c>
      <c r="G55" s="27">
        <v>618465.52379999997</v>
      </c>
      <c r="H55" s="27">
        <v>699621.66599999997</v>
      </c>
      <c r="I55" s="27">
        <v>594923.53</v>
      </c>
      <c r="J55" s="27">
        <v>703552.402</v>
      </c>
      <c r="K55" s="27">
        <v>666839.58100000001</v>
      </c>
      <c r="L55" s="27">
        <v>604280.01699999999</v>
      </c>
      <c r="M55" s="27">
        <v>698752.49100000004</v>
      </c>
      <c r="N55" s="27">
        <v>705898.74653</v>
      </c>
      <c r="O55" s="27">
        <v>683035.86699999997</v>
      </c>
      <c r="P55" s="27">
        <v>7961958.9142100001</v>
      </c>
    </row>
    <row r="56" spans="2:16" ht="12" customHeight="1" x14ac:dyDescent="0.2">
      <c r="C56" s="6" t="s">
        <v>98</v>
      </c>
      <c r="D56" s="27">
        <v>301904.03000000009</v>
      </c>
      <c r="E56" s="27">
        <v>-40721.044550000006</v>
      </c>
      <c r="F56" s="27">
        <v>136121.85644</v>
      </c>
      <c r="G56" s="27">
        <v>931895.52271000028</v>
      </c>
      <c r="H56" s="27">
        <v>150227.23349000001</v>
      </c>
      <c r="I56" s="27">
        <v>233236.04583000005</v>
      </c>
      <c r="J56" s="27">
        <v>164333.19826</v>
      </c>
      <c r="K56" s="27">
        <v>390900.78428999998</v>
      </c>
      <c r="L56" s="27">
        <v>32402.797460000002</v>
      </c>
      <c r="M56" s="27">
        <v>-133537.66528000002</v>
      </c>
      <c r="N56" s="27">
        <v>134690.06608999998</v>
      </c>
      <c r="O56" s="27">
        <v>148550.84746999998</v>
      </c>
      <c r="P56" s="27">
        <v>2450003.6722100005</v>
      </c>
    </row>
    <row r="57" spans="2:16" ht="12" customHeight="1" x14ac:dyDescent="0.2">
      <c r="B57" s="1" t="s">
        <v>99</v>
      </c>
      <c r="C57" s="1" t="s">
        <v>344</v>
      </c>
      <c r="D57" s="27">
        <v>-105465.37088</v>
      </c>
      <c r="E57" s="27">
        <v>-129314.36755</v>
      </c>
      <c r="F57" s="27">
        <v>-129724.11099</v>
      </c>
      <c r="G57" s="27">
        <v>-114240.90956999999</v>
      </c>
      <c r="H57" s="27">
        <v>-147031.12093999999</v>
      </c>
      <c r="I57" s="27">
        <v>-82235.74029999999</v>
      </c>
      <c r="J57" s="27">
        <v>-152175.58137999999</v>
      </c>
      <c r="K57" s="27">
        <v>-92269.353560000003</v>
      </c>
      <c r="L57" s="27">
        <v>-650300.64428000001</v>
      </c>
      <c r="M57" s="27">
        <v>-118403.40472000001</v>
      </c>
      <c r="N57" s="27">
        <v>441874.65179000003</v>
      </c>
      <c r="O57" s="27">
        <v>-2211010.0402800003</v>
      </c>
      <c r="P57" s="27">
        <v>-3490295.99266</v>
      </c>
    </row>
    <row r="58" spans="2:16" ht="12" customHeight="1" x14ac:dyDescent="0.2">
      <c r="B58" s="1" t="s">
        <v>101</v>
      </c>
      <c r="C58" s="1" t="s">
        <v>345</v>
      </c>
      <c r="D58" s="27">
        <v>-290404.45899999997</v>
      </c>
      <c r="E58" s="27">
        <v>-289973.97100000002</v>
      </c>
      <c r="F58" s="27">
        <v>-289634.55599999998</v>
      </c>
      <c r="G58" s="27">
        <v>-286153.10700000002</v>
      </c>
      <c r="H58" s="27">
        <v>-284903.01199999999</v>
      </c>
      <c r="I58" s="27">
        <v>-282848.86499999999</v>
      </c>
      <c r="J58" s="27">
        <v>-280053.272</v>
      </c>
      <c r="K58" s="27">
        <v>-278240.087</v>
      </c>
      <c r="L58" s="27">
        <v>-275079.989</v>
      </c>
      <c r="M58" s="27">
        <v>-273212.88500000001</v>
      </c>
      <c r="N58" s="27">
        <v>-271045.038</v>
      </c>
      <c r="O58" s="27">
        <v>-265549.32699999999</v>
      </c>
      <c r="P58" s="27">
        <v>-3367098.568</v>
      </c>
    </row>
    <row r="59" spans="2:16" ht="12" customHeight="1" x14ac:dyDescent="0.2">
      <c r="B59" s="1" t="s">
        <v>103</v>
      </c>
      <c r="C59" s="1" t="s">
        <v>346</v>
      </c>
      <c r="D59" s="27">
        <v>-21639365.967950001</v>
      </c>
      <c r="E59" s="27">
        <v>-21639365.967950001</v>
      </c>
      <c r="F59" s="27">
        <v>-21639366.11696</v>
      </c>
      <c r="G59" s="27">
        <v>-21501567.090999998</v>
      </c>
      <c r="H59" s="27">
        <v>-21501567.090999998</v>
      </c>
      <c r="I59" s="27">
        <v>-21501567.090999998</v>
      </c>
      <c r="J59" s="27">
        <v>-21501567.090999998</v>
      </c>
      <c r="K59" s="27">
        <v>-21501567.090999998</v>
      </c>
      <c r="L59" s="27">
        <v>-21501567.090999998</v>
      </c>
      <c r="M59" s="27">
        <v>-21501567.090999998</v>
      </c>
      <c r="N59" s="27">
        <v>-21501567.090999998</v>
      </c>
      <c r="O59" s="27">
        <v>-21501567.616</v>
      </c>
      <c r="P59" s="27">
        <v>-258432202.39685994</v>
      </c>
    </row>
    <row r="60" spans="2:16" ht="12" customHeight="1" x14ac:dyDescent="0.2">
      <c r="B60" s="1" t="s">
        <v>105</v>
      </c>
      <c r="C60" s="1" t="s">
        <v>347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-629113.95623000001</v>
      </c>
      <c r="M60" s="27">
        <v>0</v>
      </c>
      <c r="N60" s="27">
        <v>0</v>
      </c>
      <c r="O60" s="27">
        <v>0</v>
      </c>
      <c r="P60" s="27">
        <v>-629113.95623000001</v>
      </c>
    </row>
    <row r="61" spans="2:16" ht="12" customHeight="1" x14ac:dyDescent="0.2">
      <c r="B61" s="1" t="s">
        <v>107</v>
      </c>
      <c r="C61" s="1" t="s">
        <v>348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-3500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-3500</v>
      </c>
    </row>
    <row r="62" spans="2:16" ht="12" customHeight="1" thickBot="1" x14ac:dyDescent="0.25">
      <c r="B62" s="29" t="s">
        <v>109</v>
      </c>
      <c r="C62" s="34" t="s">
        <v>110</v>
      </c>
      <c r="D62" s="51">
        <v>407661.82669000002</v>
      </c>
      <c r="E62" s="51">
        <v>434537.40625</v>
      </c>
      <c r="F62" s="51">
        <v>438779.61829000001</v>
      </c>
      <c r="G62" s="51">
        <v>483483.31124000001</v>
      </c>
      <c r="H62" s="51">
        <v>442630.58022</v>
      </c>
      <c r="I62" s="51">
        <v>410916.44641000003</v>
      </c>
      <c r="J62" s="51">
        <v>541129.3491799999</v>
      </c>
      <c r="K62" s="51">
        <v>384528.45861999999</v>
      </c>
      <c r="L62" s="51">
        <v>620304.20877000003</v>
      </c>
      <c r="M62" s="51">
        <v>674427.48866999999</v>
      </c>
      <c r="N62" s="51">
        <v>858103.01597000007</v>
      </c>
      <c r="O62" s="51">
        <v>2878867.0751900002</v>
      </c>
      <c r="P62" s="51">
        <v>8575368.7855000012</v>
      </c>
    </row>
    <row r="63" spans="2:16" ht="12" customHeight="1" thickBot="1" x14ac:dyDescent="0.25"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2:16" ht="12" customHeight="1" thickBot="1" x14ac:dyDescent="0.25">
      <c r="B64" s="31" t="s">
        <v>36</v>
      </c>
      <c r="C64" s="31" t="s">
        <v>111</v>
      </c>
      <c r="D64" s="32">
        <v>-3320255.7425600002</v>
      </c>
      <c r="E64" s="32">
        <v>-188612.11653</v>
      </c>
      <c r="F64" s="32">
        <v>-177999.67601</v>
      </c>
      <c r="G64" s="32">
        <v>-3308622.6351600001</v>
      </c>
      <c r="H64" s="32">
        <v>-187010.50146999999</v>
      </c>
      <c r="I64" s="32">
        <v>-155243.34959999999</v>
      </c>
      <c r="J64" s="32">
        <v>-3339353.7109300001</v>
      </c>
      <c r="K64" s="32">
        <v>-177307.99132</v>
      </c>
      <c r="L64" s="32">
        <v>-186804.29824999999</v>
      </c>
      <c r="M64" s="32">
        <v>-3302968.1228100001</v>
      </c>
      <c r="N64" s="32">
        <v>-268638.79719000001</v>
      </c>
      <c r="O64" s="32">
        <v>-96546.049780000001</v>
      </c>
      <c r="P64" s="32">
        <f t="shared" si="0"/>
        <v>-14709362.99161</v>
      </c>
    </row>
    <row r="65" spans="2:16" ht="12" customHeight="1" thickBot="1" x14ac:dyDescent="0.25"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2:16" ht="12" customHeight="1" x14ac:dyDescent="0.2">
      <c r="B66" s="24" t="s">
        <v>46</v>
      </c>
      <c r="C66" s="24" t="s">
        <v>112</v>
      </c>
      <c r="D66" s="25">
        <v>2539150.5818600003</v>
      </c>
      <c r="E66" s="25">
        <v>-1371761.35699</v>
      </c>
      <c r="F66" s="25">
        <v>22091995.259130001</v>
      </c>
      <c r="G66" s="25">
        <v>-830529.46105999989</v>
      </c>
      <c r="H66" s="25">
        <v>-151805.34628</v>
      </c>
      <c r="I66" s="25">
        <v>888247.12585000007</v>
      </c>
      <c r="J66" s="25">
        <v>-139070.00690000001</v>
      </c>
      <c r="K66" s="25">
        <v>-203791.04556999999</v>
      </c>
      <c r="L66" s="25">
        <v>-489735.21136000002</v>
      </c>
      <c r="M66" s="25">
        <v>1448663.27969</v>
      </c>
      <c r="N66" s="25">
        <v>37090307.377640001</v>
      </c>
      <c r="O66" s="25">
        <v>6219426.5721399998</v>
      </c>
      <c r="P66" s="25">
        <f t="shared" si="0"/>
        <v>67091097.768150002</v>
      </c>
    </row>
    <row r="67" spans="2:16" ht="12" customHeight="1" x14ac:dyDescent="0.2">
      <c r="B67" s="1" t="s">
        <v>113</v>
      </c>
      <c r="C67" s="23" t="s">
        <v>114</v>
      </c>
      <c r="D67" s="26">
        <v>2536305.5588200004</v>
      </c>
      <c r="E67" s="26">
        <v>-1425384.7980499999</v>
      </c>
      <c r="F67" s="26">
        <v>21151624.050779998</v>
      </c>
      <c r="G67" s="26">
        <v>-991586.84224000003</v>
      </c>
      <c r="H67" s="26">
        <v>-805062.82339999999</v>
      </c>
      <c r="I67" s="26">
        <v>-512925.33536999999</v>
      </c>
      <c r="J67" s="26">
        <v>-516308.32137000002</v>
      </c>
      <c r="K67" s="26">
        <v>-558561.58841999993</v>
      </c>
      <c r="L67" s="26">
        <v>-1091659.9432600001</v>
      </c>
      <c r="M67" s="26">
        <v>1457400.3860599999</v>
      </c>
      <c r="N67" s="26">
        <v>36735529.712870002</v>
      </c>
      <c r="O67" s="26">
        <v>6201610.5877600005</v>
      </c>
      <c r="P67" s="26">
        <f t="shared" si="0"/>
        <v>62180980.64418</v>
      </c>
    </row>
    <row r="68" spans="2:16" ht="12" customHeight="1" x14ac:dyDescent="0.2">
      <c r="B68" s="1" t="s">
        <v>115</v>
      </c>
      <c r="C68" s="1" t="s">
        <v>116</v>
      </c>
      <c r="D68" s="27">
        <v>3340614.3461500001</v>
      </c>
      <c r="E68" s="27">
        <v>-646381.076</v>
      </c>
      <c r="F68" s="27">
        <v>21932500.3081</v>
      </c>
      <c r="G68" s="27">
        <v>-217367.52161000003</v>
      </c>
      <c r="H68" s="27">
        <v>-26469.404280000002</v>
      </c>
      <c r="I68" s="27">
        <v>317897.36230000004</v>
      </c>
      <c r="J68" s="27">
        <v>271625.69787000003</v>
      </c>
      <c r="K68" s="27">
        <v>219034.10743999999</v>
      </c>
      <c r="L68" s="27">
        <v>47791.374859999996</v>
      </c>
      <c r="M68" s="27">
        <v>2228947.8543699998</v>
      </c>
      <c r="N68" s="27">
        <v>37425012.780339994</v>
      </c>
      <c r="O68" s="27">
        <v>7562939.1164100002</v>
      </c>
      <c r="P68" s="27">
        <f t="shared" si="0"/>
        <v>72456144.945949987</v>
      </c>
    </row>
    <row r="69" spans="2:16" ht="12" customHeight="1" x14ac:dyDescent="0.2">
      <c r="B69" s="1" t="s">
        <v>117</v>
      </c>
      <c r="C69" s="1" t="s">
        <v>118</v>
      </c>
      <c r="D69" s="27">
        <v>-36241.528479999994</v>
      </c>
      <c r="E69" s="27">
        <v>-10936.4632</v>
      </c>
      <c r="F69" s="27">
        <v>-12808.99847</v>
      </c>
      <c r="G69" s="27">
        <v>-6152.06178</v>
      </c>
      <c r="H69" s="27">
        <v>-10526.16027</v>
      </c>
      <c r="I69" s="27">
        <v>-62755.438820000003</v>
      </c>
      <c r="J69" s="27">
        <v>-19866.760389999999</v>
      </c>
      <c r="K69" s="27">
        <v>-9528.4370099999996</v>
      </c>
      <c r="L69" s="27">
        <v>-371384.05926999997</v>
      </c>
      <c r="M69" s="27">
        <v>-3480.20946</v>
      </c>
      <c r="N69" s="27">
        <v>78584.191379999989</v>
      </c>
      <c r="O69" s="27">
        <v>-593261.26599999995</v>
      </c>
      <c r="P69" s="27">
        <f t="shared" si="0"/>
        <v>-1058357.1917699999</v>
      </c>
    </row>
    <row r="70" spans="2:16" ht="12" customHeight="1" x14ac:dyDescent="0.2">
      <c r="B70" s="1" t="s">
        <v>119</v>
      </c>
      <c r="C70" s="1" t="s">
        <v>402</v>
      </c>
      <c r="D70" s="27">
        <v>-768067.25884999998</v>
      </c>
      <c r="E70" s="27">
        <v>-768067.25884999998</v>
      </c>
      <c r="F70" s="27">
        <v>-768067.25884999998</v>
      </c>
      <c r="G70" s="27">
        <v>-768067.25884999998</v>
      </c>
      <c r="H70" s="27">
        <v>-768067.25884999998</v>
      </c>
      <c r="I70" s="27">
        <v>-768067.25884999998</v>
      </c>
      <c r="J70" s="27">
        <v>-768067.25884999998</v>
      </c>
      <c r="K70" s="27">
        <v>-768067.25884999998</v>
      </c>
      <c r="L70" s="27">
        <v>-768067.25884999998</v>
      </c>
      <c r="M70" s="27">
        <v>-768067.25884999998</v>
      </c>
      <c r="N70" s="27">
        <v>-768067.25884999998</v>
      </c>
      <c r="O70" s="27">
        <v>-768067.26264999993</v>
      </c>
      <c r="P70" s="27">
        <f t="shared" si="0"/>
        <v>-9216807.1099999994</v>
      </c>
    </row>
    <row r="71" spans="2:16" ht="12" customHeight="1" thickBot="1" x14ac:dyDescent="0.25">
      <c r="B71" s="49" t="s">
        <v>325</v>
      </c>
      <c r="C71" s="29" t="s">
        <v>122</v>
      </c>
      <c r="D71" s="30">
        <v>2845.02304</v>
      </c>
      <c r="E71" s="30">
        <v>53623.441059999997</v>
      </c>
      <c r="F71" s="30">
        <v>940371.20834999997</v>
      </c>
      <c r="G71" s="30">
        <v>161057.38118</v>
      </c>
      <c r="H71" s="30">
        <v>653257.47712000005</v>
      </c>
      <c r="I71" s="30">
        <v>1401172.4612199999</v>
      </c>
      <c r="J71" s="30">
        <v>377238.31447000004</v>
      </c>
      <c r="K71" s="30">
        <v>354770.54285000003</v>
      </c>
      <c r="L71" s="30">
        <v>601924.73190000001</v>
      </c>
      <c r="M71" s="30">
        <v>-8737.1063699999995</v>
      </c>
      <c r="N71" s="30">
        <v>354777.66476999997</v>
      </c>
      <c r="O71" s="30">
        <v>17815.984379999998</v>
      </c>
      <c r="P71" s="30">
        <f t="shared" si="0"/>
        <v>4910117.1239699991</v>
      </c>
    </row>
    <row r="72" spans="2:16" ht="12" customHeight="1" thickBot="1" x14ac:dyDescent="0.25"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>
        <f t="shared" ref="P72:P135" si="1">SUM(D72:O72)</f>
        <v>0</v>
      </c>
    </row>
    <row r="73" spans="2:16" ht="12" customHeight="1" thickBot="1" x14ac:dyDescent="0.25">
      <c r="B73" s="31" t="s">
        <v>48</v>
      </c>
      <c r="C73" s="31" t="s">
        <v>123</v>
      </c>
      <c r="D73" s="32">
        <v>4814295.784190001</v>
      </c>
      <c r="E73" s="32">
        <v>7694874.5785499997</v>
      </c>
      <c r="F73" s="32">
        <v>33431.893659999594</v>
      </c>
      <c r="G73" s="32">
        <v>6825.4900400005281</v>
      </c>
      <c r="H73" s="32">
        <v>132467.9530699997</v>
      </c>
      <c r="I73" s="32">
        <v>471909.81218000001</v>
      </c>
      <c r="J73" s="32">
        <v>641211.84287000005</v>
      </c>
      <c r="K73" s="32">
        <v>-1200.117</v>
      </c>
      <c r="L73" s="32">
        <v>-7974.2166999999999</v>
      </c>
      <c r="M73" s="32">
        <v>-5718.1431399999992</v>
      </c>
      <c r="N73" s="32">
        <v>-226907.28197000001</v>
      </c>
      <c r="O73" s="32">
        <v>-209928.73009999999</v>
      </c>
      <c r="P73" s="32">
        <f t="shared" si="1"/>
        <v>13343288.86565</v>
      </c>
    </row>
    <row r="74" spans="2:16" ht="12" customHeight="1" thickBot="1" x14ac:dyDescent="0.25"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>
        <f t="shared" si="1"/>
        <v>0</v>
      </c>
    </row>
    <row r="75" spans="2:16" ht="12" customHeight="1" x14ac:dyDescent="0.2">
      <c r="B75" s="24" t="s">
        <v>50</v>
      </c>
      <c r="C75" s="24" t="s">
        <v>124</v>
      </c>
      <c r="D75" s="25">
        <v>52143.286999999997</v>
      </c>
      <c r="E75" s="25">
        <v>587221.30700000003</v>
      </c>
      <c r="F75" s="25">
        <v>562359.58700000006</v>
      </c>
      <c r="G75" s="25">
        <v>537605.54700000002</v>
      </c>
      <c r="H75" s="25">
        <v>523010.58519000001</v>
      </c>
      <c r="I75" s="25">
        <v>592058.24891999993</v>
      </c>
      <c r="J75" s="25">
        <v>607053.34071000002</v>
      </c>
      <c r="K75" s="25">
        <v>659989.82720000006</v>
      </c>
      <c r="L75" s="25">
        <v>584699.92407000007</v>
      </c>
      <c r="M75" s="25">
        <v>669962.64203999995</v>
      </c>
      <c r="N75" s="25">
        <v>635774.18599999999</v>
      </c>
      <c r="O75" s="25">
        <v>1177734.5055499999</v>
      </c>
      <c r="P75" s="25">
        <f t="shared" si="1"/>
        <v>7189612.9876800003</v>
      </c>
    </row>
    <row r="76" spans="2:16" ht="12" customHeight="1" x14ac:dyDescent="0.2">
      <c r="B76" s="5"/>
      <c r="C76" s="6" t="s">
        <v>125</v>
      </c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>
        <f t="shared" si="1"/>
        <v>0</v>
      </c>
    </row>
    <row r="77" spans="2:16" ht="12" customHeight="1" x14ac:dyDescent="0.2">
      <c r="B77" s="5"/>
      <c r="C77" t="s">
        <v>126</v>
      </c>
      <c r="D77" s="4">
        <v>87.867000000000004</v>
      </c>
      <c r="E77" s="27">
        <v>97828.27</v>
      </c>
      <c r="F77" s="27">
        <v>40203.06</v>
      </c>
      <c r="G77" s="27">
        <v>42148.563999999998</v>
      </c>
      <c r="H77" s="27">
        <v>37950.455190000001</v>
      </c>
      <c r="I77" s="27">
        <v>37918.375999999997</v>
      </c>
      <c r="J77" s="27">
        <v>48332.343999999997</v>
      </c>
      <c r="K77" s="27">
        <v>42389.767</v>
      </c>
      <c r="L77" s="27">
        <v>31527.56</v>
      </c>
      <c r="M77" s="27">
        <v>46353.762000000002</v>
      </c>
      <c r="N77" s="27">
        <v>37395.779000000002</v>
      </c>
      <c r="O77" s="27">
        <v>112335.745</v>
      </c>
      <c r="P77" s="27">
        <v>574471.54918999993</v>
      </c>
    </row>
    <row r="78" spans="2:16" ht="12" customHeight="1" thickBot="1" x14ac:dyDescent="0.25">
      <c r="B78" s="48"/>
      <c r="C78" s="49" t="s">
        <v>127</v>
      </c>
      <c r="D78" s="50">
        <v>52055.42</v>
      </c>
      <c r="E78" s="50">
        <v>489393.03700000001</v>
      </c>
      <c r="F78" s="50">
        <v>522156.527</v>
      </c>
      <c r="G78" s="50">
        <v>495456.98300000001</v>
      </c>
      <c r="H78" s="50">
        <v>485060.13</v>
      </c>
      <c r="I78" s="50">
        <v>554139.87291999999</v>
      </c>
      <c r="J78" s="50">
        <v>558720.99671000009</v>
      </c>
      <c r="K78" s="50">
        <v>617600.06020000007</v>
      </c>
      <c r="L78" s="50">
        <v>553172.36407000001</v>
      </c>
      <c r="M78" s="50">
        <v>623608.88003999996</v>
      </c>
      <c r="N78" s="50">
        <v>598378.40700000001</v>
      </c>
      <c r="O78" s="50">
        <v>1065398.76055</v>
      </c>
      <c r="P78" s="50">
        <v>6615141.4384899996</v>
      </c>
    </row>
    <row r="79" spans="2:16" ht="12" customHeight="1" thickBot="1" x14ac:dyDescent="0.25"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2:16" ht="12" customHeight="1" x14ac:dyDescent="0.2">
      <c r="B80" s="33" t="s">
        <v>52</v>
      </c>
      <c r="C80" s="24" t="s">
        <v>128</v>
      </c>
      <c r="D80" s="25">
        <v>12833.506800000001</v>
      </c>
      <c r="E80" s="25">
        <v>5787.1501500000004</v>
      </c>
      <c r="F80" s="25">
        <v>7239.5340800000004</v>
      </c>
      <c r="G80" s="25">
        <v>6529.9111700000003</v>
      </c>
      <c r="H80" s="25">
        <v>13950.271550000001</v>
      </c>
      <c r="I80" s="25">
        <v>9482.1993299999995</v>
      </c>
      <c r="J80" s="25">
        <v>10720.594090000001</v>
      </c>
      <c r="K80" s="25">
        <v>5743.6954599999999</v>
      </c>
      <c r="L80" s="25">
        <v>-22642.888780000001</v>
      </c>
      <c r="M80" s="25">
        <v>11149.935710000002</v>
      </c>
      <c r="N80" s="25">
        <v>32343.175859999999</v>
      </c>
      <c r="O80" s="25">
        <v>5005.8422</v>
      </c>
      <c r="P80" s="25">
        <f t="shared" si="1"/>
        <v>98142.927620000002</v>
      </c>
    </row>
    <row r="81" spans="2:16" ht="12" customHeight="1" thickBot="1" x14ac:dyDescent="0.25">
      <c r="B81" s="49" t="s">
        <v>129</v>
      </c>
      <c r="C81" s="34" t="s">
        <v>130</v>
      </c>
      <c r="D81" s="35">
        <v>12833.506800000001</v>
      </c>
      <c r="E81" s="35">
        <v>5787.1501500000004</v>
      </c>
      <c r="F81" s="35">
        <v>7239.5340800000004</v>
      </c>
      <c r="G81" s="35">
        <v>6529.9111700000003</v>
      </c>
      <c r="H81" s="35">
        <v>13950.271550000001</v>
      </c>
      <c r="I81" s="35">
        <v>9482.1993299999995</v>
      </c>
      <c r="J81" s="35">
        <v>10720.594090000001</v>
      </c>
      <c r="K81" s="35">
        <v>5743.6954599999999</v>
      </c>
      <c r="L81" s="35">
        <v>-22642.888780000001</v>
      </c>
      <c r="M81" s="35">
        <v>11149.935710000002</v>
      </c>
      <c r="N81" s="35">
        <v>32343.175859999999</v>
      </c>
      <c r="O81" s="35">
        <v>5005.8422</v>
      </c>
      <c r="P81" s="35">
        <f t="shared" si="1"/>
        <v>98142.927620000002</v>
      </c>
    </row>
    <row r="82" spans="2:16" ht="12" customHeight="1" thickBot="1" x14ac:dyDescent="0.25"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4" t="s">
        <v>55</v>
      </c>
      <c r="C83" s="24" t="s">
        <v>131</v>
      </c>
      <c r="D83" s="25">
        <v>16655040.563029999</v>
      </c>
      <c r="E83" s="25">
        <v>30516109.580260001</v>
      </c>
      <c r="F83" s="25">
        <v>14824851.38576</v>
      </c>
      <c r="G83" s="25">
        <v>13285527.82381</v>
      </c>
      <c r="H83" s="25">
        <v>20275149.936330002</v>
      </c>
      <c r="I83" s="25">
        <v>14166319.095160002</v>
      </c>
      <c r="J83" s="25">
        <v>6179663.6279000016</v>
      </c>
      <c r="K83" s="25">
        <v>36719446.958349995</v>
      </c>
      <c r="L83" s="25">
        <v>16056614.38407</v>
      </c>
      <c r="M83" s="25">
        <v>14777269.89487</v>
      </c>
      <c r="N83" s="25">
        <v>20658427.366989993</v>
      </c>
      <c r="O83" s="25">
        <f>'[1]9. Moms'!X71</f>
        <v>26353628.979109995</v>
      </c>
      <c r="P83" s="25">
        <f>SUM(D83:O83)</f>
        <v>230468049.59564003</v>
      </c>
    </row>
    <row r="84" spans="2:16" ht="12" customHeight="1" x14ac:dyDescent="0.2">
      <c r="B84" s="1" t="s">
        <v>132</v>
      </c>
      <c r="C84" s="1" t="s">
        <v>56</v>
      </c>
      <c r="D84" s="27">
        <v>16780302.095179994</v>
      </c>
      <c r="E84" s="27">
        <v>30713822.610750001</v>
      </c>
      <c r="F84" s="27">
        <v>14960658.955180001</v>
      </c>
      <c r="G84" s="27">
        <v>13577009.017289996</v>
      </c>
      <c r="H84" s="27">
        <v>20412336.208470002</v>
      </c>
      <c r="I84" s="27">
        <v>14270498.393069997</v>
      </c>
      <c r="J84" s="27">
        <v>6342912.3945700033</v>
      </c>
      <c r="K84" s="27">
        <v>36818336.843759999</v>
      </c>
      <c r="L84" s="27">
        <v>17010779.895169999</v>
      </c>
      <c r="M84" s="27">
        <v>14897831.286699999</v>
      </c>
      <c r="N84" s="27">
        <v>20938092.285709992</v>
      </c>
      <c r="O84" s="27">
        <f>SUM('[1]9. Moms'!X46:X67)</f>
        <v>27474430.103820004</v>
      </c>
      <c r="P84" s="27">
        <f t="shared" si="1"/>
        <v>234197010.08967003</v>
      </c>
    </row>
    <row r="85" spans="2:16" ht="12" customHeight="1" x14ac:dyDescent="0.2">
      <c r="C85" s="6" t="s">
        <v>133</v>
      </c>
      <c r="D85" s="46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</row>
    <row r="86" spans="2:16" ht="12" customHeight="1" x14ac:dyDescent="0.2">
      <c r="C86" s="1" t="s">
        <v>403</v>
      </c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2:16" ht="12" customHeight="1" x14ac:dyDescent="0.2">
      <c r="C87" s="6" t="s">
        <v>404</v>
      </c>
      <c r="D87" s="27">
        <v>41517263.903739996</v>
      </c>
      <c r="E87" s="27">
        <v>39683962.648010001</v>
      </c>
      <c r="F87" s="27">
        <v>32211829.561140001</v>
      </c>
      <c r="G87" s="27">
        <v>36200552.890709996</v>
      </c>
      <c r="H87" s="27">
        <v>34737056.081610002</v>
      </c>
      <c r="I87" s="27">
        <v>33731946.5814</v>
      </c>
      <c r="J87" s="27">
        <v>19695029.385240003</v>
      </c>
      <c r="K87" s="27">
        <v>48302780.583719999</v>
      </c>
      <c r="L87" s="27">
        <v>33424422.265700001</v>
      </c>
      <c r="M87" s="27">
        <v>34857137.554719999</v>
      </c>
      <c r="N87" s="27">
        <v>36303745.051619992</v>
      </c>
      <c r="O87" s="27">
        <f>'[1]9. Moms'!X46</f>
        <v>49091544.107150003</v>
      </c>
      <c r="P87" s="27">
        <f t="shared" si="1"/>
        <v>439757270.61476004</v>
      </c>
    </row>
    <row r="88" spans="2:16" ht="12" customHeight="1" x14ac:dyDescent="0.2">
      <c r="C88" s="6" t="s">
        <v>405</v>
      </c>
      <c r="D88" s="27">
        <v>-28597451.771000002</v>
      </c>
      <c r="E88" s="27">
        <v>-27144111.295000002</v>
      </c>
      <c r="F88" s="27">
        <v>-21709197.750999998</v>
      </c>
      <c r="G88" s="27">
        <v>-24432997.125999998</v>
      </c>
      <c r="H88" s="27">
        <v>-22430802.423999999</v>
      </c>
      <c r="I88" s="27">
        <v>-21922492.166000001</v>
      </c>
      <c r="J88" s="27">
        <v>-15718831.374</v>
      </c>
      <c r="K88" s="27">
        <v>-27842601.098999999</v>
      </c>
      <c r="L88" s="27">
        <v>-21837654.407000002</v>
      </c>
      <c r="M88" s="27">
        <v>-23328068.653000001</v>
      </c>
      <c r="N88" s="27">
        <v>-24428216.026999999</v>
      </c>
      <c r="O88" s="27">
        <f>'[1]9. Moms'!X47</f>
        <v>-24227336.179000001</v>
      </c>
      <c r="P88" s="27">
        <f t="shared" si="1"/>
        <v>-283619760.27200001</v>
      </c>
    </row>
    <row r="89" spans="2:16" ht="12" customHeight="1" x14ac:dyDescent="0.2">
      <c r="C89" s="1" t="s">
        <v>406</v>
      </c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</row>
    <row r="90" spans="2:16" ht="12" customHeight="1" x14ac:dyDescent="0.2">
      <c r="C90" s="6" t="s">
        <v>404</v>
      </c>
      <c r="D90" s="27">
        <v>4273532.4479999999</v>
      </c>
      <c r="E90" s="27">
        <v>13845813.288000001</v>
      </c>
      <c r="F90" s="27">
        <v>3444461.9169999999</v>
      </c>
      <c r="G90" s="27">
        <v>3016798.2069999999</v>
      </c>
      <c r="H90" s="27">
        <v>12276129.138</v>
      </c>
      <c r="I90" s="27">
        <v>3395098.906</v>
      </c>
      <c r="J90" s="27">
        <v>3176004.372</v>
      </c>
      <c r="K90" s="27">
        <v>12482631.339</v>
      </c>
      <c r="L90" s="27">
        <v>3806050.1669999999</v>
      </c>
      <c r="M90" s="27">
        <v>4319946.4079999998</v>
      </c>
      <c r="N90" s="27">
        <v>11119192.449999999</v>
      </c>
      <c r="O90" s="27">
        <f>'[1]9. Moms'!X51</f>
        <v>3750755.514</v>
      </c>
      <c r="P90" s="27">
        <f t="shared" si="1"/>
        <v>78906414.153999999</v>
      </c>
    </row>
    <row r="91" spans="2:16" ht="12" customHeight="1" x14ac:dyDescent="0.2">
      <c r="C91" s="6" t="s">
        <v>405</v>
      </c>
      <c r="D91" s="27">
        <v>-1877403.236</v>
      </c>
      <c r="E91" s="27">
        <v>-2878443.0129999998</v>
      </c>
      <c r="F91" s="27">
        <v>-962834.23199999996</v>
      </c>
      <c r="G91" s="27">
        <v>-1791001.422</v>
      </c>
      <c r="H91" s="27">
        <v>-4028131.3489999999</v>
      </c>
      <c r="I91" s="27">
        <v>-869087.18</v>
      </c>
      <c r="J91" s="27">
        <v>-1267431.649</v>
      </c>
      <c r="K91" s="27">
        <v>-2460119.469</v>
      </c>
      <c r="L91" s="27">
        <v>-954551.18099999998</v>
      </c>
      <c r="M91" s="27">
        <v>-1454226.977</v>
      </c>
      <c r="N91" s="27">
        <v>-1987861.09</v>
      </c>
      <c r="O91" s="27">
        <f>'[1]9. Moms'!X52</f>
        <v>-1050092.0260000001</v>
      </c>
      <c r="P91" s="27">
        <f t="shared" si="1"/>
        <v>-21581182.824000005</v>
      </c>
    </row>
    <row r="92" spans="2:16" ht="12" customHeight="1" x14ac:dyDescent="0.2">
      <c r="C92" s="1" t="s">
        <v>407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</row>
    <row r="93" spans="2:16" ht="12" customHeight="1" x14ac:dyDescent="0.2">
      <c r="C93" s="6" t="s">
        <v>404</v>
      </c>
      <c r="D93" s="27">
        <v>2323004.58</v>
      </c>
      <c r="E93" s="27">
        <v>9155742.9839999992</v>
      </c>
      <c r="F93" s="27">
        <v>2767126.44</v>
      </c>
      <c r="G93" s="27">
        <v>166867.24900000001</v>
      </c>
      <c r="H93" s="27">
        <v>182566.82500000001</v>
      </c>
      <c r="I93" s="27">
        <v>210491.72700000001</v>
      </c>
      <c r="J93" s="27">
        <v>1882201.8119999999</v>
      </c>
      <c r="K93" s="27">
        <v>7967221.3320000004</v>
      </c>
      <c r="L93" s="27">
        <v>3232901.929</v>
      </c>
      <c r="M93" s="27">
        <v>190421.231</v>
      </c>
      <c r="N93" s="27">
        <v>125717.02899999999</v>
      </c>
      <c r="O93" s="27">
        <f>'[1]9. Moms'!X56</f>
        <v>99590.254000000001</v>
      </c>
      <c r="P93" s="27">
        <f t="shared" si="1"/>
        <v>28303853.392000001</v>
      </c>
    </row>
    <row r="94" spans="2:16" ht="12" customHeight="1" x14ac:dyDescent="0.2">
      <c r="C94" s="6" t="s">
        <v>405</v>
      </c>
      <c r="D94" s="27">
        <v>-1067759.817</v>
      </c>
      <c r="E94" s="27">
        <v>-1661028.878</v>
      </c>
      <c r="F94" s="27">
        <v>-546352.33100000001</v>
      </c>
      <c r="G94" s="27">
        <v>-70629.263000000006</v>
      </c>
      <c r="H94" s="27">
        <v>-74653.498000000007</v>
      </c>
      <c r="I94" s="27">
        <v>-72566.394</v>
      </c>
      <c r="J94" s="27">
        <v>-1564545.1580000001</v>
      </c>
      <c r="K94" s="27">
        <v>-1537047.4739999999</v>
      </c>
      <c r="L94" s="27">
        <v>-546407.89599999995</v>
      </c>
      <c r="M94" s="27">
        <v>-50918.648000000001</v>
      </c>
      <c r="N94" s="27">
        <v>-49650.383999999998</v>
      </c>
      <c r="O94" s="27">
        <f>'[1]9. Moms'!X57</f>
        <v>-30315.063999999998</v>
      </c>
      <c r="P94" s="27">
        <f t="shared" si="1"/>
        <v>-7271874.8050000006</v>
      </c>
    </row>
    <row r="95" spans="2:16" ht="12" customHeight="1" x14ac:dyDescent="0.2">
      <c r="C95" s="1" t="s">
        <v>408</v>
      </c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</row>
    <row r="96" spans="2:16" ht="12" customHeight="1" x14ac:dyDescent="0.2">
      <c r="C96" s="6" t="s">
        <v>404</v>
      </c>
      <c r="D96" s="27">
        <v>32961.747000000003</v>
      </c>
      <c r="E96" s="27">
        <v>23413.107</v>
      </c>
      <c r="F96" s="27">
        <v>29266.414000000001</v>
      </c>
      <c r="G96" s="27">
        <v>34060.385999999999</v>
      </c>
      <c r="H96" s="27">
        <v>35300.375999999997</v>
      </c>
      <c r="I96" s="27">
        <v>31034.733</v>
      </c>
      <c r="J96" s="27">
        <v>29472.656999999999</v>
      </c>
      <c r="K96" s="27">
        <v>24180.440999999999</v>
      </c>
      <c r="L96" s="27">
        <v>24863.396000000001</v>
      </c>
      <c r="M96" s="27">
        <v>26385.148000000001</v>
      </c>
      <c r="N96" s="27">
        <v>30628.901000000002</v>
      </c>
      <c r="O96" s="27">
        <f>'[1]9. Moms'!X61</f>
        <v>27404.701000000001</v>
      </c>
      <c r="P96" s="27">
        <f t="shared" si="1"/>
        <v>348972.00699999998</v>
      </c>
    </row>
    <row r="97" spans="2:16" ht="12" customHeight="1" x14ac:dyDescent="0.2">
      <c r="C97" s="6" t="s">
        <v>405</v>
      </c>
      <c r="D97" s="27">
        <v>-8457.8510000000006</v>
      </c>
      <c r="E97" s="27">
        <v>-6090.2489999999998</v>
      </c>
      <c r="F97" s="27">
        <v>-13184.64</v>
      </c>
      <c r="G97" s="27">
        <v>-8132.8230000000003</v>
      </c>
      <c r="H97" s="27">
        <v>-11377.168</v>
      </c>
      <c r="I97" s="27">
        <v>-11557.286</v>
      </c>
      <c r="J97" s="27">
        <v>-7344.902</v>
      </c>
      <c r="K97" s="27">
        <v>-9438.0339999999997</v>
      </c>
      <c r="L97" s="27">
        <v>-8327.0910000000003</v>
      </c>
      <c r="M97" s="27">
        <v>-4712.4989999999998</v>
      </c>
      <c r="N97" s="27">
        <v>-9120.2569999999996</v>
      </c>
      <c r="O97" s="27">
        <f>'[1]9. Moms'!X62</f>
        <v>-5933.0820000000003</v>
      </c>
      <c r="P97" s="27">
        <f t="shared" si="1"/>
        <v>-103675.88199999998</v>
      </c>
    </row>
    <row r="98" spans="2:16" ht="12" customHeight="1" x14ac:dyDescent="0.2">
      <c r="C98" s="1" t="s">
        <v>409</v>
      </c>
      <c r="D98" s="27">
        <v>246989</v>
      </c>
      <c r="E98" s="27">
        <v>-187300</v>
      </c>
      <c r="F98" s="27">
        <v>-185396</v>
      </c>
      <c r="G98" s="27">
        <v>498756</v>
      </c>
      <c r="H98" s="27">
        <v>-214329</v>
      </c>
      <c r="I98" s="27">
        <v>-159982</v>
      </c>
      <c r="J98" s="27">
        <v>158631</v>
      </c>
      <c r="K98" s="27">
        <v>-70253</v>
      </c>
      <c r="L98" s="27">
        <v>-62902</v>
      </c>
      <c r="M98" s="27">
        <v>399533</v>
      </c>
      <c r="N98" s="27">
        <v>-118165</v>
      </c>
      <c r="O98" s="27">
        <f>'[1]9. Moms'!X65</f>
        <v>-97979</v>
      </c>
      <c r="P98" s="27">
        <f t="shared" si="1"/>
        <v>207603</v>
      </c>
    </row>
    <row r="99" spans="2:16" ht="12" customHeight="1" x14ac:dyDescent="0.2">
      <c r="C99" s="1" t="s">
        <v>410</v>
      </c>
      <c r="D99" s="27">
        <v>-62376.908560000003</v>
      </c>
      <c r="E99" s="27">
        <v>-118135.98125999999</v>
      </c>
      <c r="F99" s="27">
        <v>-75060.422959999996</v>
      </c>
      <c r="G99" s="27">
        <v>-37265.081420000002</v>
      </c>
      <c r="H99" s="27">
        <v>-59422.773139999998</v>
      </c>
      <c r="I99" s="27">
        <v>-62388.528330000001</v>
      </c>
      <c r="J99" s="27">
        <v>-40273.748670000001</v>
      </c>
      <c r="K99" s="27">
        <v>-39017.775959999992</v>
      </c>
      <c r="L99" s="27">
        <v>-67615.287530000001</v>
      </c>
      <c r="M99" s="27">
        <v>-57665.278020000005</v>
      </c>
      <c r="N99" s="27">
        <v>-48178.387909999998</v>
      </c>
      <c r="O99" s="27">
        <f>'[1]9. Moms'!X67</f>
        <v>-83209.121329999994</v>
      </c>
      <c r="P99" s="27">
        <f t="shared" si="1"/>
        <v>-750609.29509000003</v>
      </c>
    </row>
    <row r="100" spans="2:16" ht="12" customHeight="1" thickBot="1" x14ac:dyDescent="0.25">
      <c r="B100" s="29" t="s">
        <v>139</v>
      </c>
      <c r="C100" s="34" t="s">
        <v>140</v>
      </c>
      <c r="D100" s="35">
        <v>-125261.53215</v>
      </c>
      <c r="E100" s="35">
        <v>-197713.03049</v>
      </c>
      <c r="F100" s="35">
        <v>-135807.56941999999</v>
      </c>
      <c r="G100" s="35">
        <v>-291481.19348000002</v>
      </c>
      <c r="H100" s="35">
        <v>-137186.27213999999</v>
      </c>
      <c r="I100" s="35">
        <v>-104179.29790999999</v>
      </c>
      <c r="J100" s="35">
        <v>-163248.76666999998</v>
      </c>
      <c r="K100" s="35">
        <v>-98889.885410000003</v>
      </c>
      <c r="L100" s="35">
        <v>-954165.5111</v>
      </c>
      <c r="M100" s="35">
        <v>-120561.39182999999</v>
      </c>
      <c r="N100" s="191">
        <v>-279664.91872000002</v>
      </c>
      <c r="O100" s="192">
        <f>'[1]9. Moms'!X69</f>
        <v>-1120801.1247100001</v>
      </c>
      <c r="P100" s="35">
        <f t="shared" si="1"/>
        <v>-3728960.4940300002</v>
      </c>
    </row>
    <row r="101" spans="2:16" ht="12" customHeight="1" thickBot="1" x14ac:dyDescent="0.25">
      <c r="D101" s="72"/>
      <c r="E101" s="72"/>
      <c r="F101" s="72"/>
      <c r="G101" s="4"/>
      <c r="H101" s="72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4" t="s">
        <v>57</v>
      </c>
      <c r="C102" s="24" t="s">
        <v>141</v>
      </c>
      <c r="D102" s="25">
        <v>-640838.33954999992</v>
      </c>
      <c r="E102" s="25">
        <v>2201039.1764400001</v>
      </c>
      <c r="F102" s="25">
        <v>3738939.7372099999</v>
      </c>
      <c r="G102" s="25">
        <v>3266455.3852600004</v>
      </c>
      <c r="H102" s="25">
        <v>2714934.9523700001</v>
      </c>
      <c r="I102" s="25">
        <v>2923015.6419600002</v>
      </c>
      <c r="J102" s="25">
        <v>2996505.4709699997</v>
      </c>
      <c r="K102" s="25">
        <v>1505946.68772</v>
      </c>
      <c r="L102" s="25">
        <v>2880419.8459200002</v>
      </c>
      <c r="M102" s="25">
        <v>2736847.7074499996</v>
      </c>
      <c r="N102" s="25">
        <v>2402084.1773299999</v>
      </c>
      <c r="O102" s="25">
        <v>6485115.5923899999</v>
      </c>
      <c r="P102" s="25">
        <f t="shared" si="1"/>
        <v>33210466.035469998</v>
      </c>
    </row>
    <row r="103" spans="2:16" ht="12" customHeight="1" x14ac:dyDescent="0.2">
      <c r="B103" s="1" t="s">
        <v>142</v>
      </c>
      <c r="C103" s="1" t="s">
        <v>143</v>
      </c>
      <c r="D103" s="27">
        <v>-594386.93139000004</v>
      </c>
      <c r="E103" s="27">
        <v>906039.15797000006</v>
      </c>
      <c r="F103" s="27">
        <v>2305744.9044400002</v>
      </c>
      <c r="G103" s="27">
        <v>1755190.8625699999</v>
      </c>
      <c r="H103" s="27">
        <v>1166661.19875</v>
      </c>
      <c r="I103" s="27">
        <v>1337270.28315</v>
      </c>
      <c r="J103" s="27">
        <v>1560131.1771199999</v>
      </c>
      <c r="K103" s="27">
        <v>167624.31897999998</v>
      </c>
      <c r="L103" s="27">
        <v>1269690.9725599999</v>
      </c>
      <c r="M103" s="27">
        <v>1216100.61445</v>
      </c>
      <c r="N103" s="27">
        <v>972653.73233999999</v>
      </c>
      <c r="O103" s="27">
        <v>3498502.4704200001</v>
      </c>
      <c r="P103" s="27">
        <f t="shared" si="1"/>
        <v>15561222.761360001</v>
      </c>
    </row>
    <row r="104" spans="2:16" ht="12" customHeight="1" x14ac:dyDescent="0.2">
      <c r="B104" t="s">
        <v>144</v>
      </c>
      <c r="C104" s="37" t="s">
        <v>145</v>
      </c>
      <c r="D104" s="38">
        <v>-1273.0429999999999</v>
      </c>
      <c r="E104" s="38">
        <v>257337.04406000001</v>
      </c>
      <c r="F104" s="38">
        <v>220256.16008</v>
      </c>
      <c r="G104" s="38">
        <v>202505.2463</v>
      </c>
      <c r="H104" s="38">
        <v>147553.83199999999</v>
      </c>
      <c r="I104" s="38">
        <v>117061.00740999999</v>
      </c>
      <c r="J104" s="38">
        <v>91604.982829999994</v>
      </c>
      <c r="K104" s="38">
        <v>86362.782049999994</v>
      </c>
      <c r="L104" s="38">
        <v>85402.218330000003</v>
      </c>
      <c r="M104" s="38">
        <v>102199.41</v>
      </c>
      <c r="N104" s="38">
        <v>122003.351</v>
      </c>
      <c r="O104" s="38">
        <v>339049.65600000002</v>
      </c>
      <c r="P104" s="38">
        <f t="shared" si="1"/>
        <v>1770062.6470599999</v>
      </c>
    </row>
    <row r="105" spans="2:16" ht="12" customHeight="1" x14ac:dyDescent="0.2">
      <c r="B105" t="s">
        <v>146</v>
      </c>
      <c r="C105" s="1" t="s">
        <v>147</v>
      </c>
      <c r="D105" s="27">
        <v>-547626.30662999989</v>
      </c>
      <c r="E105" s="27">
        <v>443408.54320999997</v>
      </c>
      <c r="F105" s="27">
        <v>1707467.1921900001</v>
      </c>
      <c r="G105" s="27">
        <v>1095099.7801300001</v>
      </c>
      <c r="H105" s="27">
        <v>914151.6132100001</v>
      </c>
      <c r="I105" s="27">
        <v>937721.3696199999</v>
      </c>
      <c r="J105" s="27">
        <v>1321018.24612</v>
      </c>
      <c r="K105" s="27">
        <v>43909.250210000006</v>
      </c>
      <c r="L105" s="27">
        <v>986896.36812999996</v>
      </c>
      <c r="M105" s="27">
        <v>826010.95765999996</v>
      </c>
      <c r="N105" s="27">
        <v>782176.14010000008</v>
      </c>
      <c r="O105" s="27">
        <v>2517885.2505600001</v>
      </c>
      <c r="P105" s="27">
        <f t="shared" si="1"/>
        <v>11028118.404510001</v>
      </c>
    </row>
    <row r="106" spans="2:16" ht="12" customHeight="1" x14ac:dyDescent="0.2">
      <c r="B106" t="s">
        <v>150</v>
      </c>
      <c r="C106" s="15" t="s">
        <v>151</v>
      </c>
      <c r="D106" s="28">
        <v>-45487.581760000001</v>
      </c>
      <c r="E106" s="28">
        <v>205293.57070000001</v>
      </c>
      <c r="F106" s="27">
        <v>378021.55217000004</v>
      </c>
      <c r="G106" s="28">
        <v>457585.83613999997</v>
      </c>
      <c r="H106" s="27">
        <v>104955.75354000001</v>
      </c>
      <c r="I106" s="28">
        <v>282487.90612</v>
      </c>
      <c r="J106" s="28">
        <v>147507.94816999999</v>
      </c>
      <c r="K106" s="28">
        <v>37352.286720000004</v>
      </c>
      <c r="L106" s="28">
        <v>197392.3861</v>
      </c>
      <c r="M106" s="28">
        <v>287890.24679</v>
      </c>
      <c r="N106" s="28">
        <v>68474.241239999988</v>
      </c>
      <c r="O106" s="28">
        <v>641567.56385999999</v>
      </c>
      <c r="P106" s="28">
        <f t="shared" si="1"/>
        <v>2763041.7097900002</v>
      </c>
    </row>
    <row r="107" spans="2:16" ht="12" customHeight="1" x14ac:dyDescent="0.2">
      <c r="B107" t="s">
        <v>152</v>
      </c>
      <c r="C107" s="23" t="s">
        <v>153</v>
      </c>
      <c r="D107" s="26">
        <v>-37322.656000000003</v>
      </c>
      <c r="E107" s="26">
        <v>696999.72646999988</v>
      </c>
      <c r="F107" s="26">
        <v>872601.50448999996</v>
      </c>
      <c r="G107" s="26">
        <v>895490.10869000002</v>
      </c>
      <c r="H107" s="26">
        <v>884799.81462000008</v>
      </c>
      <c r="I107" s="26">
        <v>906003.06333999999</v>
      </c>
      <c r="J107" s="26">
        <v>782210.44834</v>
      </c>
      <c r="K107" s="26">
        <v>663909.53275999997</v>
      </c>
      <c r="L107" s="26">
        <v>934298.92324999999</v>
      </c>
      <c r="M107" s="26">
        <v>871372.47100000002</v>
      </c>
      <c r="N107" s="26">
        <v>773757.69028999994</v>
      </c>
      <c r="O107" s="26">
        <v>1760623.23526</v>
      </c>
      <c r="P107" s="26">
        <f t="shared" si="1"/>
        <v>10004743.862509999</v>
      </c>
    </row>
    <row r="108" spans="2:16" ht="12" customHeight="1" thickBot="1" x14ac:dyDescent="0.25">
      <c r="B108" s="29" t="s">
        <v>154</v>
      </c>
      <c r="C108" s="29" t="s">
        <v>155</v>
      </c>
      <c r="D108" s="30">
        <v>-9128.75216</v>
      </c>
      <c r="E108" s="30">
        <v>598000.29200000002</v>
      </c>
      <c r="F108" s="30">
        <v>560593.32828000002</v>
      </c>
      <c r="G108" s="30">
        <v>615774.41399999999</v>
      </c>
      <c r="H108" s="30">
        <v>663473.93900000001</v>
      </c>
      <c r="I108" s="30">
        <v>679742.29547000001</v>
      </c>
      <c r="J108" s="30">
        <v>654163.84551000001</v>
      </c>
      <c r="K108" s="30">
        <v>674412.83597999997</v>
      </c>
      <c r="L108" s="30">
        <v>676429.95010999998</v>
      </c>
      <c r="M108" s="30">
        <v>649374.62199999997</v>
      </c>
      <c r="N108" s="30">
        <v>655672.75470000005</v>
      </c>
      <c r="O108" s="30">
        <v>1225989.88671</v>
      </c>
      <c r="P108" s="30">
        <f t="shared" si="1"/>
        <v>7644499.4115999993</v>
      </c>
    </row>
    <row r="109" spans="2:16" ht="12" customHeight="1" thickBot="1" x14ac:dyDescent="0.25"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4" t="s">
        <v>59</v>
      </c>
      <c r="C110" s="24" t="s">
        <v>156</v>
      </c>
      <c r="D110" s="25">
        <v>908988.58137999999</v>
      </c>
      <c r="E110" s="25">
        <v>3159949.8838400003</v>
      </c>
      <c r="F110" s="25">
        <v>2833044.59235</v>
      </c>
      <c r="G110" s="25">
        <v>3457864.60237</v>
      </c>
      <c r="H110" s="25">
        <v>2698329.1888000001</v>
      </c>
      <c r="I110" s="25">
        <v>2794085.2543699997</v>
      </c>
      <c r="J110" s="25">
        <v>2716035.6371399998</v>
      </c>
      <c r="K110" s="25">
        <v>2500095.9021700001</v>
      </c>
      <c r="L110" s="25">
        <v>2707034.75666</v>
      </c>
      <c r="M110" s="25">
        <v>2487103.1725999997</v>
      </c>
      <c r="N110" s="25">
        <v>2745525.6439</v>
      </c>
      <c r="O110" s="25">
        <v>3837034.18071</v>
      </c>
      <c r="P110" s="25">
        <f t="shared" si="1"/>
        <v>32845091.396289997</v>
      </c>
    </row>
    <row r="111" spans="2:16" ht="12" customHeight="1" x14ac:dyDescent="0.2">
      <c r="B111" t="s">
        <v>157</v>
      </c>
      <c r="C111" s="56" t="s">
        <v>350</v>
      </c>
      <c r="D111" s="38">
        <v>879623.84660000005</v>
      </c>
      <c r="E111" s="38">
        <v>847423.72566999996</v>
      </c>
      <c r="F111" s="38">
        <v>944115.64985000005</v>
      </c>
      <c r="G111" s="38">
        <v>891897.50419000001</v>
      </c>
      <c r="H111" s="38">
        <v>903214.63642</v>
      </c>
      <c r="I111" s="38">
        <v>854785.38592999999</v>
      </c>
      <c r="J111" s="38">
        <v>836686.63433000003</v>
      </c>
      <c r="K111" s="57">
        <v>845606.95121000009</v>
      </c>
      <c r="L111" s="38">
        <v>929840.20224999997</v>
      </c>
      <c r="M111" s="38">
        <v>862522.79694000003</v>
      </c>
      <c r="N111" s="38">
        <v>865296.92171999998</v>
      </c>
      <c r="O111" s="38">
        <v>802343.81625999999</v>
      </c>
      <c r="P111" s="38">
        <f t="shared" si="1"/>
        <v>10463358.071370002</v>
      </c>
    </row>
    <row r="112" spans="2:16" ht="12" customHeight="1" x14ac:dyDescent="0.2">
      <c r="B112" t="s">
        <v>159</v>
      </c>
      <c r="C112" s="15" t="s">
        <v>351</v>
      </c>
      <c r="D112" s="28">
        <v>-1033.1596199999999</v>
      </c>
      <c r="E112" s="28">
        <v>-2137.5310600000003</v>
      </c>
      <c r="F112" s="28">
        <v>-1522.4872700000001</v>
      </c>
      <c r="G112" s="28">
        <v>-3733.6783300000002</v>
      </c>
      <c r="H112" s="28">
        <v>-1395.7942800000001</v>
      </c>
      <c r="I112" s="28">
        <v>-1682.6229599999999</v>
      </c>
      <c r="J112" s="28">
        <v>-1636.5892699999999</v>
      </c>
      <c r="K112" s="28">
        <v>-686.20715000000007</v>
      </c>
      <c r="L112" s="28">
        <v>-25911.235260000001</v>
      </c>
      <c r="M112" s="28">
        <v>-1258.8571499999998</v>
      </c>
      <c r="N112" s="28">
        <v>89023.879069999995</v>
      </c>
      <c r="O112" s="28">
        <v>40715.790650000003</v>
      </c>
      <c r="P112" s="28">
        <f t="shared" si="1"/>
        <v>88741.507370000007</v>
      </c>
    </row>
    <row r="113" spans="2:16" ht="12" customHeight="1" x14ac:dyDescent="0.2">
      <c r="B113" t="s">
        <v>161</v>
      </c>
      <c r="C113" s="56" t="s">
        <v>162</v>
      </c>
      <c r="D113" s="38">
        <v>12104.514999999999</v>
      </c>
      <c r="E113" s="38">
        <v>1956179.1370000001</v>
      </c>
      <c r="F113" s="38">
        <v>1730323.3970000001</v>
      </c>
      <c r="G113" s="38">
        <v>2387401.6839999999</v>
      </c>
      <c r="H113" s="38">
        <v>1666325.5490000001</v>
      </c>
      <c r="I113" s="38">
        <v>1786856.183</v>
      </c>
      <c r="J113" s="38">
        <v>1712984.5689999999</v>
      </c>
      <c r="K113" s="38">
        <v>1488176.2760000001</v>
      </c>
      <c r="L113" s="38">
        <v>1665165.3636700001</v>
      </c>
      <c r="M113" s="38">
        <v>1497279.56565</v>
      </c>
      <c r="N113" s="38">
        <v>1624005.5349999999</v>
      </c>
      <c r="O113" s="38">
        <v>2771820.0710100001</v>
      </c>
      <c r="P113" s="38">
        <f t="shared" si="1"/>
        <v>20298621.84533</v>
      </c>
    </row>
    <row r="114" spans="2:16" ht="12" customHeight="1" x14ac:dyDescent="0.2">
      <c r="B114" t="s">
        <v>163</v>
      </c>
      <c r="C114" s="15" t="s">
        <v>164</v>
      </c>
      <c r="D114" s="28">
        <v>-19248.806069999999</v>
      </c>
      <c r="E114" s="28">
        <v>-488.77449999999999</v>
      </c>
      <c r="F114" s="28">
        <v>15649.19167</v>
      </c>
      <c r="G114" s="28">
        <v>-1720.3236000000002</v>
      </c>
      <c r="H114" s="28">
        <v>-1236.751</v>
      </c>
      <c r="I114" s="28">
        <v>0</v>
      </c>
      <c r="J114" s="28">
        <v>-531.16099999999994</v>
      </c>
      <c r="K114" s="28">
        <v>34.520000000000003</v>
      </c>
      <c r="L114" s="28">
        <v>-2919.9932200000003</v>
      </c>
      <c r="M114" s="28">
        <v>-9174.3714</v>
      </c>
      <c r="N114" s="28">
        <v>3519.3209999999999</v>
      </c>
      <c r="O114" s="28">
        <v>13940.731400000001</v>
      </c>
      <c r="P114" s="28">
        <f t="shared" si="1"/>
        <v>-2176.4167199999974</v>
      </c>
    </row>
    <row r="115" spans="2:16" ht="12" customHeight="1" x14ac:dyDescent="0.2">
      <c r="B115" s="1" t="s">
        <v>165</v>
      </c>
      <c r="C115" s="23" t="s">
        <v>166</v>
      </c>
      <c r="D115" s="26">
        <v>222.95699999999999</v>
      </c>
      <c r="E115" s="26">
        <v>317953.87599999999</v>
      </c>
      <c r="F115" s="26">
        <v>104617.126</v>
      </c>
      <c r="G115" s="26">
        <v>141946.28899999999</v>
      </c>
      <c r="H115" s="26">
        <v>95852.415999999997</v>
      </c>
      <c r="I115" s="26">
        <v>115004.027</v>
      </c>
      <c r="J115" s="26">
        <v>101981.07399999999</v>
      </c>
      <c r="K115" s="26">
        <v>121787.804</v>
      </c>
      <c r="L115" s="26">
        <v>99532.849010000005</v>
      </c>
      <c r="M115" s="26">
        <v>97783.442999999999</v>
      </c>
      <c r="N115" s="26">
        <v>116093.364</v>
      </c>
      <c r="O115" s="26">
        <v>165142.035</v>
      </c>
      <c r="P115" s="26">
        <f t="shared" si="1"/>
        <v>1477917.2600099999</v>
      </c>
    </row>
    <row r="116" spans="2:16" ht="12" customHeight="1" thickBot="1" x14ac:dyDescent="0.25">
      <c r="B116" s="29" t="s">
        <v>167</v>
      </c>
      <c r="C116" s="34" t="s">
        <v>168</v>
      </c>
      <c r="D116" s="35">
        <v>37319.228470000002</v>
      </c>
      <c r="E116" s="35">
        <v>41019.450729999997</v>
      </c>
      <c r="F116" s="35">
        <v>39861.715100000001</v>
      </c>
      <c r="G116" s="35">
        <v>42073.127110000001</v>
      </c>
      <c r="H116" s="35">
        <v>35569.132659999996</v>
      </c>
      <c r="I116" s="35">
        <v>39122.2814</v>
      </c>
      <c r="J116" s="35">
        <v>66551.110079999999</v>
      </c>
      <c r="K116" s="35">
        <v>45176.558109999998</v>
      </c>
      <c r="L116" s="35">
        <v>41327.570209999998</v>
      </c>
      <c r="M116" s="35">
        <v>39950.595560000002</v>
      </c>
      <c r="N116" s="35">
        <v>47586.62311</v>
      </c>
      <c r="O116" s="35">
        <v>43071.736389999998</v>
      </c>
      <c r="P116" s="35">
        <f t="shared" si="1"/>
        <v>518629.12892999989</v>
      </c>
    </row>
    <row r="117" spans="2:16" ht="12" customHeight="1" thickBot="1" x14ac:dyDescent="0.25"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4" t="s">
        <v>171</v>
      </c>
      <c r="C118" s="24" t="s">
        <v>172</v>
      </c>
      <c r="D118" s="25">
        <v>-25416.39068</v>
      </c>
      <c r="E118" s="25">
        <v>423595.34379000001</v>
      </c>
      <c r="F118" s="25">
        <v>536278.90451999998</v>
      </c>
      <c r="G118" s="25">
        <v>1004093.44204</v>
      </c>
      <c r="H118" s="25">
        <v>475809.20156999998</v>
      </c>
      <c r="I118" s="25">
        <v>477582.00445000001</v>
      </c>
      <c r="J118" s="25">
        <v>962352.24662999995</v>
      </c>
      <c r="K118" s="25">
        <v>372378.57530999999</v>
      </c>
      <c r="L118" s="25">
        <v>468163.91091999999</v>
      </c>
      <c r="M118" s="25">
        <v>756597.37409000006</v>
      </c>
      <c r="N118" s="25">
        <v>348771.79417000001</v>
      </c>
      <c r="O118" s="25">
        <v>1402851.0355799999</v>
      </c>
      <c r="P118" s="25">
        <f t="shared" si="1"/>
        <v>7203057.4423899995</v>
      </c>
    </row>
    <row r="119" spans="2:16" ht="12" customHeight="1" x14ac:dyDescent="0.2">
      <c r="B119" t="s">
        <v>173</v>
      </c>
      <c r="C119" s="1" t="s">
        <v>174</v>
      </c>
      <c r="D119" s="27">
        <v>-3265.1968099999999</v>
      </c>
      <c r="E119" s="27">
        <v>309047.24482000002</v>
      </c>
      <c r="F119" s="27">
        <v>333295.71895000001</v>
      </c>
      <c r="G119" s="27">
        <v>345905.61829000001</v>
      </c>
      <c r="H119" s="27">
        <v>283527.49997000006</v>
      </c>
      <c r="I119" s="27">
        <v>287369.76877999998</v>
      </c>
      <c r="J119" s="27">
        <v>249709.39163</v>
      </c>
      <c r="K119" s="27">
        <v>244878.91907</v>
      </c>
      <c r="L119" s="27">
        <v>290283.26556000003</v>
      </c>
      <c r="M119" s="27">
        <v>302699.67223999999</v>
      </c>
      <c r="N119" s="27">
        <v>267315.07653999998</v>
      </c>
      <c r="O119" s="27">
        <v>624319.09046999994</v>
      </c>
      <c r="P119" s="27">
        <f t="shared" si="1"/>
        <v>3535086.0695099998</v>
      </c>
    </row>
    <row r="120" spans="2:16" ht="12" customHeight="1" x14ac:dyDescent="0.2">
      <c r="B120" s="1" t="s">
        <v>175</v>
      </c>
      <c r="C120" s="1" t="s">
        <v>176</v>
      </c>
      <c r="D120" s="27">
        <v>-3039.65933</v>
      </c>
      <c r="E120" s="27">
        <v>14000.73206</v>
      </c>
      <c r="F120" s="27">
        <v>16177.25231</v>
      </c>
      <c r="G120" s="27">
        <v>16200.25993</v>
      </c>
      <c r="H120" s="27">
        <v>13934.10952</v>
      </c>
      <c r="I120" s="27">
        <v>14010.151739999999</v>
      </c>
      <c r="J120" s="27">
        <v>11296.40321</v>
      </c>
      <c r="K120" s="27">
        <v>11626.017880000001</v>
      </c>
      <c r="L120" s="27">
        <v>12225.833359999999</v>
      </c>
      <c r="M120" s="27">
        <v>12808.519769999999</v>
      </c>
      <c r="N120" s="27">
        <v>13421.036619999999</v>
      </c>
      <c r="O120" s="27">
        <v>30697.418450000001</v>
      </c>
      <c r="P120" s="27">
        <f t="shared" si="1"/>
        <v>163358.07552000001</v>
      </c>
    </row>
    <row r="121" spans="2:16" ht="12" customHeight="1" x14ac:dyDescent="0.2">
      <c r="B121" s="1" t="s">
        <v>177</v>
      </c>
      <c r="C121" s="1" t="s">
        <v>178</v>
      </c>
      <c r="D121" s="27">
        <v>0.81947999999999999</v>
      </c>
      <c r="E121" s="27">
        <v>3885.23783</v>
      </c>
      <c r="F121" s="27">
        <v>3535.6561000000002</v>
      </c>
      <c r="G121" s="27">
        <v>3005.9165200000002</v>
      </c>
      <c r="H121" s="27">
        <v>2549.4409999999998</v>
      </c>
      <c r="I121" s="27">
        <v>2424.5339199999999</v>
      </c>
      <c r="J121" s="27">
        <v>1488.4868000000001</v>
      </c>
      <c r="K121" s="27">
        <v>1285.8006399999999</v>
      </c>
      <c r="L121" s="27">
        <v>1960.3944700000002</v>
      </c>
      <c r="M121" s="27">
        <v>1722.2375199999999</v>
      </c>
      <c r="N121" s="27">
        <v>3478.63364</v>
      </c>
      <c r="O121" s="27">
        <v>8705.6256799999992</v>
      </c>
      <c r="P121" s="27">
        <f t="shared" si="1"/>
        <v>34042.783600000002</v>
      </c>
    </row>
    <row r="122" spans="2:16" ht="12" customHeight="1" x14ac:dyDescent="0.2">
      <c r="B122" t="s">
        <v>179</v>
      </c>
      <c r="C122" s="1" t="s">
        <v>180</v>
      </c>
      <c r="D122" s="27">
        <v>-4247.95309</v>
      </c>
      <c r="E122" s="27">
        <v>37029.443500000001</v>
      </c>
      <c r="F122" s="27">
        <v>56415.258990000002</v>
      </c>
      <c r="G122" s="27">
        <v>51983.2336</v>
      </c>
      <c r="H122" s="27">
        <v>60959.300230000008</v>
      </c>
      <c r="I122" s="27">
        <v>63186.892999999996</v>
      </c>
      <c r="J122" s="27">
        <v>56698.327159999993</v>
      </c>
      <c r="K122" s="27">
        <v>36301.154920000001</v>
      </c>
      <c r="L122" s="27">
        <v>32432.374019999999</v>
      </c>
      <c r="M122" s="27">
        <v>30249.354530000001</v>
      </c>
      <c r="N122" s="27">
        <v>36375.0985</v>
      </c>
      <c r="O122" s="27">
        <v>86077.290000000008</v>
      </c>
      <c r="P122" s="27">
        <f t="shared" si="1"/>
        <v>543459.77535999997</v>
      </c>
    </row>
    <row r="123" spans="2:16" ht="12" customHeight="1" x14ac:dyDescent="0.2">
      <c r="B123" t="s">
        <v>181</v>
      </c>
      <c r="C123" s="1" t="s">
        <v>182</v>
      </c>
      <c r="D123" s="27">
        <v>-738.41200000000003</v>
      </c>
      <c r="E123" s="27">
        <v>2322.087</v>
      </c>
      <c r="F123" s="27">
        <v>3358.7860000000001</v>
      </c>
      <c r="G123" s="27">
        <v>5868.9040000000005</v>
      </c>
      <c r="H123" s="27">
        <v>3066.8090000000002</v>
      </c>
      <c r="I123" s="27">
        <v>4668.558</v>
      </c>
      <c r="J123" s="27">
        <v>6664.2030000000004</v>
      </c>
      <c r="K123" s="27">
        <v>6248.4040000000005</v>
      </c>
      <c r="L123" s="27">
        <v>4145.9380000000001</v>
      </c>
      <c r="M123" s="27">
        <v>1903.239</v>
      </c>
      <c r="N123" s="27">
        <v>2871.5859999999998</v>
      </c>
      <c r="O123" s="27">
        <v>1846.0429999999999</v>
      </c>
      <c r="P123" s="27">
        <f t="shared" si="1"/>
        <v>42226.145000000011</v>
      </c>
    </row>
    <row r="124" spans="2:16" ht="12" customHeight="1" x14ac:dyDescent="0.2">
      <c r="B124" s="1" t="s">
        <v>183</v>
      </c>
      <c r="C124" s="1" t="s">
        <v>184</v>
      </c>
      <c r="D124" s="27">
        <v>0</v>
      </c>
      <c r="E124" s="27">
        <v>12.744</v>
      </c>
      <c r="F124" s="27">
        <v>-28.896999999999998</v>
      </c>
      <c r="G124" s="27">
        <v>101.15300000000001</v>
      </c>
      <c r="H124" s="27">
        <v>6.8040000000000003</v>
      </c>
      <c r="I124" s="27">
        <v>59.122</v>
      </c>
      <c r="J124" s="27">
        <v>-44.436</v>
      </c>
      <c r="K124" s="27">
        <v>3.48</v>
      </c>
      <c r="L124" s="27">
        <v>60.314999999999998</v>
      </c>
      <c r="M124" s="27">
        <v>-35.621000000000002</v>
      </c>
      <c r="N124" s="27">
        <v>5.0659999999999998</v>
      </c>
      <c r="O124" s="27">
        <v>32.031999999999996</v>
      </c>
      <c r="P124" s="27">
        <f t="shared" si="1"/>
        <v>171.76199999999994</v>
      </c>
    </row>
    <row r="125" spans="2:16" ht="12" customHeight="1" x14ac:dyDescent="0.2">
      <c r="B125" s="1" t="s">
        <v>185</v>
      </c>
      <c r="C125" s="1" t="s">
        <v>186</v>
      </c>
      <c r="D125" s="27">
        <v>-2770.1085099999996</v>
      </c>
      <c r="E125" s="27">
        <v>3370.8130000000001</v>
      </c>
      <c r="F125" s="27">
        <v>24185.269510000002</v>
      </c>
      <c r="G125" s="27">
        <v>173990.09400000001</v>
      </c>
      <c r="H125" s="27">
        <v>77676.657999999996</v>
      </c>
      <c r="I125" s="27">
        <v>65321.353999999999</v>
      </c>
      <c r="J125" s="27">
        <v>66113.712</v>
      </c>
      <c r="K125" s="27">
        <v>44073.466</v>
      </c>
      <c r="L125" s="27">
        <v>34999.198939999995</v>
      </c>
      <c r="M125" s="27">
        <v>59214.940999999999</v>
      </c>
      <c r="N125" s="27">
        <v>31190.026999999998</v>
      </c>
      <c r="O125" s="27">
        <v>13017.657999999999</v>
      </c>
      <c r="P125" s="27">
        <f t="shared" si="1"/>
        <v>590383.08294000011</v>
      </c>
    </row>
    <row r="126" spans="2:16" ht="12" customHeight="1" x14ac:dyDescent="0.2">
      <c r="B126" s="1" t="s">
        <v>187</v>
      </c>
      <c r="C126" s="1" t="s">
        <v>188</v>
      </c>
      <c r="D126" s="27">
        <v>5.8</v>
      </c>
      <c r="E126" s="27">
        <v>0</v>
      </c>
      <c r="F126" s="27">
        <v>0</v>
      </c>
      <c r="G126" s="27">
        <v>33393.646000000001</v>
      </c>
      <c r="H126" s="27">
        <v>355.13400000000001</v>
      </c>
      <c r="I126" s="27">
        <v>0</v>
      </c>
      <c r="J126" s="27">
        <v>36089.165999999997</v>
      </c>
      <c r="K126" s="27">
        <v>3574.77</v>
      </c>
      <c r="L126" s="27">
        <v>-83.429649999999995</v>
      </c>
      <c r="M126" s="27">
        <v>41337.353999999999</v>
      </c>
      <c r="N126" s="27">
        <v>-12.803000000000001</v>
      </c>
      <c r="O126" s="27">
        <v>14115.134</v>
      </c>
      <c r="P126" s="27">
        <f t="shared" si="1"/>
        <v>128774.77135</v>
      </c>
    </row>
    <row r="127" spans="2:16" ht="12" customHeight="1" x14ac:dyDescent="0.2">
      <c r="B127" s="1" t="s">
        <v>189</v>
      </c>
      <c r="C127" s="1" t="s">
        <v>190</v>
      </c>
      <c r="D127" s="27">
        <v>344.83</v>
      </c>
      <c r="E127" s="27">
        <v>161.827</v>
      </c>
      <c r="F127" s="27">
        <v>224.846</v>
      </c>
      <c r="G127" s="27">
        <v>37860.269999999997</v>
      </c>
      <c r="H127" s="27">
        <v>3253.8339999999998</v>
      </c>
      <c r="I127" s="27">
        <v>-3254.55</v>
      </c>
      <c r="J127" s="27">
        <v>44511.184999999998</v>
      </c>
      <c r="K127" s="27">
        <v>550.81700000000001</v>
      </c>
      <c r="L127" s="27">
        <v>-311.53787999999997</v>
      </c>
      <c r="M127" s="27">
        <v>38724.936500000003</v>
      </c>
      <c r="N127" s="27">
        <v>-1256.2940000000001</v>
      </c>
      <c r="O127" s="27">
        <v>42107.226000000002</v>
      </c>
      <c r="P127" s="27">
        <f t="shared" si="1"/>
        <v>162917.38962</v>
      </c>
    </row>
    <row r="128" spans="2:16" ht="12" customHeight="1" x14ac:dyDescent="0.2">
      <c r="B128" s="1" t="s">
        <v>353</v>
      </c>
      <c r="C128" s="1" t="s">
        <v>192</v>
      </c>
      <c r="D128" s="27">
        <v>1599.04</v>
      </c>
      <c r="E128" s="27">
        <v>-168.99549999999999</v>
      </c>
      <c r="F128" s="27">
        <v>3247.2469999999998</v>
      </c>
      <c r="G128" s="27">
        <v>57746.803</v>
      </c>
      <c r="H128" s="27">
        <v>-1.0680000000000001</v>
      </c>
      <c r="I128" s="27">
        <v>-336.42320000000001</v>
      </c>
      <c r="J128" s="27">
        <v>37066.196000000004</v>
      </c>
      <c r="K128" s="27">
        <v>197.10499999999999</v>
      </c>
      <c r="L128" s="27">
        <v>-124.98147</v>
      </c>
      <c r="M128" s="27">
        <v>39729.887999999999</v>
      </c>
      <c r="N128" s="27">
        <v>3669.8544999999999</v>
      </c>
      <c r="O128" s="27">
        <v>146922.17095</v>
      </c>
      <c r="P128" s="27">
        <f t="shared" si="1"/>
        <v>289546.83627999999</v>
      </c>
    </row>
    <row r="129" spans="2:16" ht="12" customHeight="1" x14ac:dyDescent="0.2">
      <c r="B129" t="s">
        <v>193</v>
      </c>
      <c r="C129" s="1" t="s">
        <v>194</v>
      </c>
      <c r="D129" s="27">
        <v>-13177.93542</v>
      </c>
      <c r="E129" s="27">
        <v>49614.897079999995</v>
      </c>
      <c r="F129" s="27">
        <v>90284.266659999994</v>
      </c>
      <c r="G129" s="27">
        <v>269961.67569999996</v>
      </c>
      <c r="H129" s="27">
        <v>22780.30285</v>
      </c>
      <c r="I129" s="27">
        <v>39098.768210000002</v>
      </c>
      <c r="J129" s="27">
        <v>446747.21282999997</v>
      </c>
      <c r="K129" s="27">
        <v>23189.479800000001</v>
      </c>
      <c r="L129" s="27">
        <v>92038.077770000004</v>
      </c>
      <c r="M129" s="27">
        <v>227896.46153</v>
      </c>
      <c r="N129" s="27">
        <v>-8018.9926300000006</v>
      </c>
      <c r="O129" s="27">
        <v>434026.76602999994</v>
      </c>
      <c r="P129" s="27">
        <f t="shared" si="1"/>
        <v>1674440.9804099998</v>
      </c>
    </row>
    <row r="130" spans="2:16" ht="12" customHeight="1" x14ac:dyDescent="0.2">
      <c r="B130" s="1" t="s">
        <v>195</v>
      </c>
      <c r="C130" s="1" t="s">
        <v>196</v>
      </c>
      <c r="D130" s="27">
        <v>0</v>
      </c>
      <c r="E130" s="27">
        <v>56.628999999999998</v>
      </c>
      <c r="F130" s="27">
        <v>37.637999999999998</v>
      </c>
      <c r="G130" s="27">
        <v>38.167999999999999</v>
      </c>
      <c r="H130" s="27">
        <v>31.388999999999999</v>
      </c>
      <c r="I130" s="27">
        <v>40.511000000000003</v>
      </c>
      <c r="J130" s="27">
        <v>45.393999999999998</v>
      </c>
      <c r="K130" s="27">
        <v>41.795999999999999</v>
      </c>
      <c r="L130" s="27">
        <v>19.576480000000004</v>
      </c>
      <c r="M130" s="27">
        <v>45.661000000000001</v>
      </c>
      <c r="N130" s="27">
        <v>54.991</v>
      </c>
      <c r="O130" s="27">
        <v>132.25</v>
      </c>
      <c r="P130" s="27">
        <f t="shared" si="1"/>
        <v>544.00348000000008</v>
      </c>
    </row>
    <row r="131" spans="2:16" ht="12" customHeight="1" x14ac:dyDescent="0.2">
      <c r="B131" t="s">
        <v>197</v>
      </c>
      <c r="C131" s="1" t="s">
        <v>198</v>
      </c>
      <c r="D131" s="27">
        <v>1.08</v>
      </c>
      <c r="E131" s="27">
        <v>3.0019999999999998</v>
      </c>
      <c r="F131" s="27">
        <v>-16.859000000000002</v>
      </c>
      <c r="G131" s="27">
        <v>-0.67400000000000004</v>
      </c>
      <c r="H131" s="27">
        <v>0</v>
      </c>
      <c r="I131" s="27">
        <v>0</v>
      </c>
      <c r="J131" s="27">
        <v>-64.796000000000006</v>
      </c>
      <c r="K131" s="27">
        <v>-0.25700000000000001</v>
      </c>
      <c r="L131" s="27">
        <v>-4.2881499999999999</v>
      </c>
      <c r="M131" s="27">
        <v>0</v>
      </c>
      <c r="N131" s="27">
        <v>-323.63400000000001</v>
      </c>
      <c r="O131" s="27">
        <v>-33.748000000000005</v>
      </c>
      <c r="P131" s="27">
        <f t="shared" si="1"/>
        <v>-440.17415</v>
      </c>
    </row>
    <row r="132" spans="2:16" ht="12" customHeight="1" x14ac:dyDescent="0.2">
      <c r="B132" t="s">
        <v>199</v>
      </c>
      <c r="C132" s="1" t="s">
        <v>200</v>
      </c>
      <c r="D132" s="27">
        <v>2</v>
      </c>
      <c r="E132" s="27">
        <v>1492.0930000000001</v>
      </c>
      <c r="F132" s="27">
        <v>1472.463</v>
      </c>
      <c r="G132" s="27">
        <v>3602.1869999999999</v>
      </c>
      <c r="H132" s="27">
        <v>3579.9229999999998</v>
      </c>
      <c r="I132" s="27">
        <v>882.74099999999999</v>
      </c>
      <c r="J132" s="27">
        <v>688.46900000000005</v>
      </c>
      <c r="K132" s="27">
        <v>625.34299999999996</v>
      </c>
      <c r="L132" s="27">
        <v>457.27675999999997</v>
      </c>
      <c r="M132" s="27">
        <v>300.73</v>
      </c>
      <c r="N132" s="27">
        <v>68.147999999999996</v>
      </c>
      <c r="O132" s="27">
        <v>817.07899999999995</v>
      </c>
      <c r="P132" s="27">
        <f t="shared" si="1"/>
        <v>13988.45276</v>
      </c>
    </row>
    <row r="133" spans="2:16" ht="12" customHeight="1" thickBot="1" x14ac:dyDescent="0.25">
      <c r="B133" s="29" t="s">
        <v>309</v>
      </c>
      <c r="C133" s="49" t="s">
        <v>310</v>
      </c>
      <c r="D133" s="30">
        <v>-130.69499999999999</v>
      </c>
      <c r="E133" s="30">
        <v>2767.5889999999999</v>
      </c>
      <c r="F133" s="30">
        <v>4090.2579999999998</v>
      </c>
      <c r="G133" s="30">
        <v>4436.1869999999999</v>
      </c>
      <c r="H133" s="30">
        <v>4089.0650000000001</v>
      </c>
      <c r="I133" s="30">
        <v>4110.576</v>
      </c>
      <c r="J133" s="30">
        <v>5343.3320000000003</v>
      </c>
      <c r="K133" s="30">
        <v>-217.721</v>
      </c>
      <c r="L133" s="30">
        <v>65.897710000000004</v>
      </c>
      <c r="M133" s="30">
        <v>0</v>
      </c>
      <c r="N133" s="30">
        <v>-66</v>
      </c>
      <c r="O133" s="30">
        <v>69</v>
      </c>
      <c r="P133" s="30">
        <f t="shared" si="1"/>
        <v>24557.488709999998</v>
      </c>
    </row>
    <row r="134" spans="2:16" ht="12" customHeight="1" thickBot="1" x14ac:dyDescent="0.25">
      <c r="I134" s="4"/>
      <c r="J134" s="4"/>
      <c r="K134" s="4"/>
      <c r="L134" s="4"/>
      <c r="M134" s="4"/>
      <c r="N134" s="4"/>
      <c r="O134" s="4"/>
      <c r="P134" s="4"/>
    </row>
    <row r="135" spans="2:16" ht="12" customHeight="1" x14ac:dyDescent="0.2">
      <c r="B135" s="24" t="s">
        <v>205</v>
      </c>
      <c r="C135" s="24" t="s">
        <v>206</v>
      </c>
      <c r="D135" s="25">
        <v>6430.6513600000008</v>
      </c>
      <c r="E135" s="25">
        <v>140643.41412999999</v>
      </c>
      <c r="F135" s="25">
        <v>224737.7046</v>
      </c>
      <c r="G135" s="25">
        <v>157928.27799999999</v>
      </c>
      <c r="H135" s="25">
        <v>181936.70024999999</v>
      </c>
      <c r="I135" s="25">
        <v>174483.64230000001</v>
      </c>
      <c r="J135" s="25">
        <v>148812.997</v>
      </c>
      <c r="K135" s="25">
        <v>147832.85500000001</v>
      </c>
      <c r="L135" s="25">
        <v>224442.28609000001</v>
      </c>
      <c r="M135" s="25">
        <v>153901.095</v>
      </c>
      <c r="N135" s="25">
        <v>160490.58350000001</v>
      </c>
      <c r="O135" s="25">
        <v>280789.70400000003</v>
      </c>
      <c r="P135" s="25">
        <f t="shared" si="1"/>
        <v>2002429.9112299997</v>
      </c>
    </row>
    <row r="136" spans="2:16" ht="12" customHeight="1" x14ac:dyDescent="0.2">
      <c r="B136" t="s">
        <v>297</v>
      </c>
      <c r="C136" s="1" t="s">
        <v>298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  <c r="J136" s="27">
        <v>0</v>
      </c>
      <c r="K136" s="27">
        <v>0</v>
      </c>
      <c r="L136" s="27">
        <v>-107</v>
      </c>
      <c r="M136" s="27">
        <v>0</v>
      </c>
      <c r="N136" s="27">
        <v>-86</v>
      </c>
      <c r="O136" s="27">
        <v>-128</v>
      </c>
      <c r="P136" s="27">
        <f t="shared" ref="P136:P190" si="2">SUM(D136:O136)</f>
        <v>-321</v>
      </c>
    </row>
    <row r="137" spans="2:16" ht="12" customHeight="1" x14ac:dyDescent="0.2">
      <c r="B137" s="1" t="s">
        <v>207</v>
      </c>
      <c r="C137" s="1" t="s">
        <v>208</v>
      </c>
      <c r="D137" s="27">
        <v>8015.1530000000002</v>
      </c>
      <c r="E137" s="27">
        <v>10440.543</v>
      </c>
      <c r="F137" s="27">
        <v>42997.703000000001</v>
      </c>
      <c r="G137" s="27">
        <v>11813.14</v>
      </c>
      <c r="H137" s="27">
        <v>15303.198249999999</v>
      </c>
      <c r="I137" s="27">
        <v>15603.058999999999</v>
      </c>
      <c r="J137" s="27">
        <v>14324.12</v>
      </c>
      <c r="K137" s="27">
        <v>11964.621999999999</v>
      </c>
      <c r="L137" s="27">
        <v>45496.441169999998</v>
      </c>
      <c r="M137" s="27">
        <v>16656.205000000002</v>
      </c>
      <c r="N137" s="27">
        <v>13721.173500000001</v>
      </c>
      <c r="O137" s="27">
        <v>13933.08</v>
      </c>
      <c r="P137" s="27">
        <f t="shared" si="2"/>
        <v>220268.43792</v>
      </c>
    </row>
    <row r="138" spans="2:16" ht="12" customHeight="1" x14ac:dyDescent="0.2">
      <c r="B138" s="1" t="s">
        <v>209</v>
      </c>
      <c r="C138" s="1" t="s">
        <v>210</v>
      </c>
      <c r="D138" s="27">
        <v>0</v>
      </c>
      <c r="E138" s="27">
        <v>15267.65</v>
      </c>
      <c r="F138" s="27">
        <v>16105.13</v>
      </c>
      <c r="G138" s="27">
        <v>15412.358</v>
      </c>
      <c r="H138" s="27">
        <v>17882.482</v>
      </c>
      <c r="I138" s="27">
        <v>19968.386999999999</v>
      </c>
      <c r="J138" s="27">
        <v>16119.147000000001</v>
      </c>
      <c r="K138" s="27">
        <v>12709.635</v>
      </c>
      <c r="L138" s="27">
        <v>18238.07</v>
      </c>
      <c r="M138" s="27">
        <v>14900.683999999999</v>
      </c>
      <c r="N138" s="27">
        <v>17824.118999999999</v>
      </c>
      <c r="O138" s="27">
        <v>33481.659</v>
      </c>
      <c r="P138" s="27">
        <f t="shared" si="2"/>
        <v>197909.321</v>
      </c>
    </row>
    <row r="139" spans="2:16" ht="12" customHeight="1" x14ac:dyDescent="0.2">
      <c r="B139" s="1" t="s">
        <v>211</v>
      </c>
      <c r="C139" s="1" t="s">
        <v>212</v>
      </c>
      <c r="D139" s="27">
        <v>-1823.2536399999999</v>
      </c>
      <c r="E139" s="27">
        <v>42143.788130000001</v>
      </c>
      <c r="F139" s="27">
        <v>49141.7166</v>
      </c>
      <c r="G139" s="27">
        <v>54406.692000000003</v>
      </c>
      <c r="H139" s="27">
        <v>51670.894999999997</v>
      </c>
      <c r="I139" s="27">
        <v>53713.762299999995</v>
      </c>
      <c r="J139" s="27">
        <v>46995.127999999997</v>
      </c>
      <c r="K139" s="27">
        <v>46471.360000000001</v>
      </c>
      <c r="L139" s="27">
        <v>52779.836729999995</v>
      </c>
      <c r="M139" s="27">
        <v>47122.243999999999</v>
      </c>
      <c r="N139" s="27">
        <v>47225.07</v>
      </c>
      <c r="O139" s="27">
        <v>76837.555999999997</v>
      </c>
      <c r="P139" s="27">
        <f t="shared" si="2"/>
        <v>566684.79512000002</v>
      </c>
    </row>
    <row r="140" spans="2:16" ht="12" customHeight="1" x14ac:dyDescent="0.2">
      <c r="B140" s="58" t="s">
        <v>213</v>
      </c>
      <c r="C140" s="58" t="s">
        <v>411</v>
      </c>
      <c r="D140" s="27">
        <v>4.149</v>
      </c>
      <c r="E140" s="27">
        <v>39605.277999999998</v>
      </c>
      <c r="F140" s="27">
        <v>47511.069000000003</v>
      </c>
      <c r="G140" s="27">
        <v>35295.949999999997</v>
      </c>
      <c r="H140" s="27">
        <v>55610.165999999997</v>
      </c>
      <c r="I140" s="27">
        <v>40932.743000000002</v>
      </c>
      <c r="J140" s="27">
        <v>30510.154999999999</v>
      </c>
      <c r="K140" s="27">
        <v>39367.767999999996</v>
      </c>
      <c r="L140" s="27">
        <v>47831.95</v>
      </c>
      <c r="M140" s="27">
        <v>39061.284</v>
      </c>
      <c r="N140" s="27">
        <v>44443.731</v>
      </c>
      <c r="O140" s="27">
        <v>79581.256999999998</v>
      </c>
      <c r="P140" s="27">
        <f t="shared" si="2"/>
        <v>499755.5</v>
      </c>
    </row>
    <row r="141" spans="2:16" ht="12" customHeight="1" x14ac:dyDescent="0.2">
      <c r="B141" s="58" t="s">
        <v>215</v>
      </c>
      <c r="C141" s="58" t="s">
        <v>412</v>
      </c>
      <c r="D141" s="27">
        <v>234.60300000000001</v>
      </c>
      <c r="E141" s="27">
        <v>33186.154999999999</v>
      </c>
      <c r="F141" s="27">
        <v>46869.947999999997</v>
      </c>
      <c r="G141" s="27">
        <v>41000.137999999999</v>
      </c>
      <c r="H141" s="27">
        <v>41469.959000000003</v>
      </c>
      <c r="I141" s="27">
        <v>44265.690999999999</v>
      </c>
      <c r="J141" s="27">
        <v>40864.447</v>
      </c>
      <c r="K141" s="27">
        <v>37319.47</v>
      </c>
      <c r="L141" s="27">
        <v>38091.18219</v>
      </c>
      <c r="M141" s="27">
        <v>36160.678</v>
      </c>
      <c r="N141" s="27">
        <v>37362.49</v>
      </c>
      <c r="O141" s="27">
        <v>77084.152000000002</v>
      </c>
      <c r="P141" s="27">
        <f t="shared" si="2"/>
        <v>473908.91318999999</v>
      </c>
    </row>
    <row r="142" spans="2:16" ht="12" customHeight="1" thickBot="1" x14ac:dyDescent="0.25">
      <c r="B142" s="59" t="s">
        <v>217</v>
      </c>
      <c r="C142" s="60" t="s">
        <v>413</v>
      </c>
      <c r="D142" s="30">
        <v>0</v>
      </c>
      <c r="E142" s="30">
        <v>0</v>
      </c>
      <c r="F142" s="30">
        <v>22112.137999999999</v>
      </c>
      <c r="G142" s="30">
        <v>0</v>
      </c>
      <c r="H142" s="30">
        <v>0</v>
      </c>
      <c r="I142" s="30">
        <v>0</v>
      </c>
      <c r="J142" s="30">
        <v>0</v>
      </c>
      <c r="K142" s="30">
        <v>0</v>
      </c>
      <c r="L142" s="30">
        <v>22111.806</v>
      </c>
      <c r="M142" s="30">
        <v>0</v>
      </c>
      <c r="N142" s="30">
        <v>0</v>
      </c>
      <c r="O142" s="30">
        <v>0</v>
      </c>
      <c r="P142" s="30">
        <f t="shared" si="2"/>
        <v>44223.944000000003</v>
      </c>
    </row>
    <row r="143" spans="2:16" ht="12" customHeight="1" thickBot="1" x14ac:dyDescent="0.25"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2:16" ht="12" customHeight="1" x14ac:dyDescent="0.2">
      <c r="B144" s="24" t="s">
        <v>65</v>
      </c>
      <c r="C144" s="24" t="s">
        <v>221</v>
      </c>
      <c r="D144" s="25">
        <v>510368.57089999999</v>
      </c>
      <c r="E144" s="25">
        <v>928377.34788000002</v>
      </c>
      <c r="F144" s="25">
        <v>1143102.5819600001</v>
      </c>
      <c r="G144" s="25">
        <v>1188038.7655499999</v>
      </c>
      <c r="H144" s="25">
        <v>1232133.1288000001</v>
      </c>
      <c r="I144" s="25">
        <v>1204029.8817499999</v>
      </c>
      <c r="J144" s="25">
        <v>1231344.54333</v>
      </c>
      <c r="K144" s="25">
        <v>1088949.3745599999</v>
      </c>
      <c r="L144" s="25">
        <v>1094480.3609500001</v>
      </c>
      <c r="M144" s="25">
        <v>1514752.00431</v>
      </c>
      <c r="N144" s="25">
        <v>2048505.6421300001</v>
      </c>
      <c r="O144" s="25">
        <v>1701897.1154299998</v>
      </c>
      <c r="P144" s="25">
        <f t="shared" si="2"/>
        <v>14885979.31755</v>
      </c>
    </row>
    <row r="145" spans="2:16" ht="12" customHeight="1" x14ac:dyDescent="0.2">
      <c r="B145" s="1" t="s">
        <v>222</v>
      </c>
      <c r="C145" s="37" t="s">
        <v>223</v>
      </c>
      <c r="D145" s="38">
        <v>-1738.7838999999999</v>
      </c>
      <c r="E145" s="38">
        <v>215233.50562000001</v>
      </c>
      <c r="F145" s="38">
        <v>264054.33120000002</v>
      </c>
      <c r="G145" s="38">
        <v>287432.98943000002</v>
      </c>
      <c r="H145" s="38">
        <v>342034.00956999999</v>
      </c>
      <c r="I145" s="38">
        <v>352445.3554</v>
      </c>
      <c r="J145" s="38">
        <v>317200.02433999995</v>
      </c>
      <c r="K145" s="38">
        <v>294156.40166999999</v>
      </c>
      <c r="L145" s="38">
        <v>295281.98683000001</v>
      </c>
      <c r="M145" s="38">
        <v>278712.51726999995</v>
      </c>
      <c r="N145" s="38">
        <v>319444.33993000002</v>
      </c>
      <c r="O145" s="38">
        <v>719430.79974000005</v>
      </c>
      <c r="P145" s="38">
        <f t="shared" si="2"/>
        <v>3683687.4771000003</v>
      </c>
    </row>
    <row r="146" spans="2:16" ht="12" customHeight="1" x14ac:dyDescent="0.2">
      <c r="B146" s="1" t="s">
        <v>224</v>
      </c>
      <c r="C146" s="1" t="s">
        <v>225</v>
      </c>
      <c r="D146" s="27">
        <v>-3126.0062499999999</v>
      </c>
      <c r="E146" s="27">
        <v>67069.151530000003</v>
      </c>
      <c r="F146" s="27">
        <v>68385.804010000007</v>
      </c>
      <c r="G146" s="27">
        <v>86409.689290000009</v>
      </c>
      <c r="H146" s="27">
        <v>112021.85709999999</v>
      </c>
      <c r="I146" s="27">
        <v>114139.80948000001</v>
      </c>
      <c r="J146" s="27">
        <v>99387.68458999999</v>
      </c>
      <c r="K146" s="27">
        <v>88178.77168000002</v>
      </c>
      <c r="L146" s="27">
        <v>93433.723549999995</v>
      </c>
      <c r="M146" s="27">
        <v>87541.395799999998</v>
      </c>
      <c r="N146" s="27">
        <v>103477.32358</v>
      </c>
      <c r="O146" s="27">
        <v>284420.65103000001</v>
      </c>
      <c r="P146" s="27">
        <f t="shared" si="2"/>
        <v>1201339.8553899999</v>
      </c>
    </row>
    <row r="147" spans="2:16" ht="12" customHeight="1" x14ac:dyDescent="0.2">
      <c r="B147" s="1" t="s">
        <v>226</v>
      </c>
      <c r="C147" s="1" t="s">
        <v>227</v>
      </c>
      <c r="D147" s="27">
        <v>917.07638999999995</v>
      </c>
      <c r="E147" s="27">
        <v>112854.37937000001</v>
      </c>
      <c r="F147" s="27">
        <v>114727.13369000002</v>
      </c>
      <c r="G147" s="27">
        <v>133274.16187000001</v>
      </c>
      <c r="H147" s="27">
        <v>160276.19363999998</v>
      </c>
      <c r="I147" s="27">
        <v>166539.89699000001</v>
      </c>
      <c r="J147" s="27">
        <v>146869.06219999999</v>
      </c>
      <c r="K147" s="27">
        <v>127645.46022999998</v>
      </c>
      <c r="L147" s="27">
        <v>130760.01529000002</v>
      </c>
      <c r="M147" s="27">
        <v>131866.39327999999</v>
      </c>
      <c r="N147" s="27">
        <v>139835.54983</v>
      </c>
      <c r="O147" s="27">
        <v>296591.96036999999</v>
      </c>
      <c r="P147" s="27">
        <f t="shared" si="2"/>
        <v>1662157.28315</v>
      </c>
    </row>
    <row r="148" spans="2:16" ht="12" customHeight="1" x14ac:dyDescent="0.2">
      <c r="B148" s="1" t="s">
        <v>228</v>
      </c>
      <c r="C148" s="44" t="s">
        <v>229</v>
      </c>
      <c r="D148" s="27">
        <v>469.89196000000004</v>
      </c>
      <c r="E148" s="27">
        <v>35309.974719999998</v>
      </c>
      <c r="F148" s="27">
        <v>80940.781329999998</v>
      </c>
      <c r="G148" s="27">
        <v>67749.138269999996</v>
      </c>
      <c r="H148" s="27">
        <v>69735.53482999999</v>
      </c>
      <c r="I148" s="27">
        <v>71765.225930000001</v>
      </c>
      <c r="J148" s="27">
        <v>70941.755009999993</v>
      </c>
      <c r="K148" s="27">
        <v>78329.758759999997</v>
      </c>
      <c r="L148" s="27">
        <v>71087.781990000003</v>
      </c>
      <c r="M148" s="27">
        <v>59304.79279</v>
      </c>
      <c r="N148" s="27">
        <v>76131.466520000002</v>
      </c>
      <c r="O148" s="27">
        <v>138416.83358999999</v>
      </c>
      <c r="P148" s="27">
        <f t="shared" si="2"/>
        <v>820182.93570000003</v>
      </c>
    </row>
    <row r="149" spans="2:16" ht="12" customHeight="1" x14ac:dyDescent="0.2">
      <c r="B149" t="s">
        <v>299</v>
      </c>
      <c r="C149" s="15" t="s">
        <v>300</v>
      </c>
      <c r="D149" s="28">
        <v>0.254</v>
      </c>
      <c r="E149" s="28">
        <v>0</v>
      </c>
      <c r="F149" s="28">
        <v>0.61216999999999999</v>
      </c>
      <c r="G149" s="28">
        <v>0</v>
      </c>
      <c r="H149" s="28">
        <v>0.42399999999999999</v>
      </c>
      <c r="I149" s="28">
        <v>0.42299999999999999</v>
      </c>
      <c r="J149" s="28">
        <v>1.52254</v>
      </c>
      <c r="K149" s="28">
        <v>2.411</v>
      </c>
      <c r="L149" s="28">
        <v>0.46600000000000003</v>
      </c>
      <c r="M149" s="28">
        <v>-6.4599999999999991E-2</v>
      </c>
      <c r="N149" s="28">
        <v>0</v>
      </c>
      <c r="O149" s="28">
        <v>1.3547499999999999</v>
      </c>
      <c r="P149" s="28">
        <f t="shared" si="2"/>
        <v>7.4028600000000013</v>
      </c>
    </row>
    <row r="150" spans="2:16" ht="12" customHeight="1" x14ac:dyDescent="0.2">
      <c r="B150" t="s">
        <v>230</v>
      </c>
      <c r="C150" s="1" t="s">
        <v>231</v>
      </c>
      <c r="D150" s="27">
        <v>494544.74301999999</v>
      </c>
      <c r="E150" s="27">
        <v>502331.61729000002</v>
      </c>
      <c r="F150" s="27">
        <v>592906.54516999994</v>
      </c>
      <c r="G150" s="27">
        <v>612189.78555999999</v>
      </c>
      <c r="H150" s="27">
        <v>587113.45955999999</v>
      </c>
      <c r="I150" s="27">
        <v>565352.29046000005</v>
      </c>
      <c r="J150" s="27">
        <v>669993.31313999998</v>
      </c>
      <c r="K150" s="27">
        <v>532813.21704000002</v>
      </c>
      <c r="L150" s="27">
        <v>590530.46557</v>
      </c>
      <c r="M150" s="27">
        <v>913609.87275999994</v>
      </c>
      <c r="N150" s="27">
        <v>1397445.3365499999</v>
      </c>
      <c r="O150" s="27">
        <v>408458.79129000002</v>
      </c>
      <c r="P150" s="27">
        <f t="shared" si="2"/>
        <v>7867289.4374100007</v>
      </c>
    </row>
    <row r="151" spans="2:16" ht="12" customHeight="1" x14ac:dyDescent="0.2">
      <c r="B151" t="s">
        <v>232</v>
      </c>
      <c r="C151" s="1" t="s">
        <v>233</v>
      </c>
      <c r="D151" s="27">
        <v>-4593.6002099999996</v>
      </c>
      <c r="E151" s="27">
        <v>0</v>
      </c>
      <c r="F151" s="27">
        <v>-8080.4975599999998</v>
      </c>
      <c r="G151" s="27">
        <v>0</v>
      </c>
      <c r="H151" s="27">
        <v>0</v>
      </c>
      <c r="I151" s="27">
        <v>0</v>
      </c>
      <c r="J151" s="27">
        <v>0</v>
      </c>
      <c r="K151" s="27">
        <v>0</v>
      </c>
      <c r="L151" s="27">
        <v>-29769.595249999998</v>
      </c>
      <c r="M151" s="27">
        <v>-420.55588</v>
      </c>
      <c r="N151" s="27">
        <v>-3590.2849999999999</v>
      </c>
      <c r="O151" s="27">
        <v>10581.07</v>
      </c>
      <c r="P151" s="27">
        <f t="shared" si="2"/>
        <v>-35873.463899999995</v>
      </c>
    </row>
    <row r="152" spans="2:16" ht="12" customHeight="1" x14ac:dyDescent="0.2">
      <c r="B152" s="1" t="s">
        <v>234</v>
      </c>
      <c r="C152" s="1" t="s">
        <v>235</v>
      </c>
      <c r="D152" s="27">
        <v>489951.14280999999</v>
      </c>
      <c r="E152" s="27">
        <v>502331.61729000002</v>
      </c>
      <c r="F152" s="27">
        <v>584826.04761000001</v>
      </c>
      <c r="G152" s="27">
        <v>612189.78555999999</v>
      </c>
      <c r="H152" s="27">
        <v>587113.45955999999</v>
      </c>
      <c r="I152" s="27">
        <v>565352.29046000005</v>
      </c>
      <c r="J152" s="27">
        <v>669993.31313999998</v>
      </c>
      <c r="K152" s="27">
        <v>532813.21704000002</v>
      </c>
      <c r="L152" s="27">
        <v>560760.8703200001</v>
      </c>
      <c r="M152" s="27">
        <v>913189.31687999994</v>
      </c>
      <c r="N152" s="27">
        <v>1393855.05155</v>
      </c>
      <c r="O152" s="27">
        <v>419039.86129000003</v>
      </c>
      <c r="P152" s="27">
        <f t="shared" si="2"/>
        <v>7831415.9735100009</v>
      </c>
    </row>
    <row r="153" spans="2:16" ht="12" customHeight="1" x14ac:dyDescent="0.2">
      <c r="C153" s="6" t="s">
        <v>84</v>
      </c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</row>
    <row r="154" spans="2:16" ht="12" customHeight="1" x14ac:dyDescent="0.2">
      <c r="C154" s="6" t="s">
        <v>236</v>
      </c>
      <c r="D154" s="27">
        <v>464166.7445961152</v>
      </c>
      <c r="E154" s="27">
        <v>456699.4840666618</v>
      </c>
      <c r="F154" s="27">
        <v>531700.06628915598</v>
      </c>
      <c r="G154" s="27">
        <v>567947.13625252107</v>
      </c>
      <c r="H154" s="27">
        <v>539699.86340036849</v>
      </c>
      <c r="I154" s="27">
        <v>527331.60523921426</v>
      </c>
      <c r="J154" s="27">
        <v>642828.8692038568</v>
      </c>
      <c r="K154" s="27">
        <v>502740.0393787513</v>
      </c>
      <c r="L154" s="27">
        <v>545392.13857136189</v>
      </c>
      <c r="M154" s="27">
        <v>888269.62478451128</v>
      </c>
      <c r="N154" s="27">
        <v>1375401.4967958536</v>
      </c>
      <c r="O154" s="27">
        <v>390427.15365975187</v>
      </c>
      <c r="P154" s="27">
        <f t="shared" si="2"/>
        <v>7432604.2222381234</v>
      </c>
    </row>
    <row r="155" spans="2:16" ht="12" customHeight="1" x14ac:dyDescent="0.2">
      <c r="C155" s="6" t="s">
        <v>237</v>
      </c>
      <c r="D155" s="27">
        <v>4166.7689264772725</v>
      </c>
      <c r="E155" s="27">
        <v>3530.0425825275938</v>
      </c>
      <c r="F155" s="27">
        <v>4109.7569421810458</v>
      </c>
      <c r="G155" s="27">
        <v>3030.2119187214125</v>
      </c>
      <c r="H155" s="27">
        <v>3706.8519613802705</v>
      </c>
      <c r="I155" s="27">
        <v>3286.3013484266016</v>
      </c>
      <c r="J155" s="27">
        <v>3355.174635019207</v>
      </c>
      <c r="K155" s="27">
        <v>3948.2662512820443</v>
      </c>
      <c r="L155" s="27">
        <v>3154.956474899659</v>
      </c>
      <c r="M155" s="27">
        <v>3524.3453199242272</v>
      </c>
      <c r="N155" s="27">
        <v>2859.1540882711211</v>
      </c>
      <c r="O155" s="27">
        <v>3294.9746531766355</v>
      </c>
      <c r="P155" s="27">
        <f t="shared" si="2"/>
        <v>41966.805102287086</v>
      </c>
    </row>
    <row r="156" spans="2:16" ht="12" customHeight="1" x14ac:dyDescent="0.2">
      <c r="C156" s="39" t="s">
        <v>238</v>
      </c>
      <c r="D156" s="28">
        <v>21617.629287407617</v>
      </c>
      <c r="E156" s="28">
        <v>42102.090640810668</v>
      </c>
      <c r="F156" s="28">
        <v>49016.224378662926</v>
      </c>
      <c r="G156" s="28">
        <v>41212.437388757498</v>
      </c>
      <c r="H156" s="28">
        <v>43706.744198251181</v>
      </c>
      <c r="I156" s="28">
        <v>34734.383872359227</v>
      </c>
      <c r="J156" s="28">
        <v>23809.269301123972</v>
      </c>
      <c r="K156" s="28">
        <v>26124.911409966691</v>
      </c>
      <c r="L156" s="28">
        <v>12213.775273738534</v>
      </c>
      <c r="M156" s="28">
        <v>21395.346775564369</v>
      </c>
      <c r="N156" s="28">
        <v>15594.400665875206</v>
      </c>
      <c r="O156" s="28">
        <v>25317.732977071475</v>
      </c>
      <c r="P156" s="28">
        <f t="shared" si="2"/>
        <v>356844.94616958941</v>
      </c>
    </row>
    <row r="157" spans="2:16" ht="12" customHeight="1" x14ac:dyDescent="0.2">
      <c r="B157" s="1" t="s">
        <v>239</v>
      </c>
      <c r="C157" s="1" t="s">
        <v>240</v>
      </c>
      <c r="D157" s="27">
        <v>2154.3532099999998</v>
      </c>
      <c r="E157" s="27">
        <v>176912.45978</v>
      </c>
      <c r="F157" s="27">
        <v>248758.79480999999</v>
      </c>
      <c r="G157" s="27">
        <v>220027.08351</v>
      </c>
      <c r="H157" s="27">
        <v>251521.34286999999</v>
      </c>
      <c r="I157" s="27">
        <v>233740.09602</v>
      </c>
      <c r="J157" s="27">
        <v>189222.12125</v>
      </c>
      <c r="K157" s="27">
        <v>217367.88769</v>
      </c>
      <c r="L157" s="27">
        <v>198166.41704</v>
      </c>
      <c r="M157" s="27">
        <v>246405.07225999999</v>
      </c>
      <c r="N157" s="27">
        <v>282918.21012</v>
      </c>
      <c r="O157" s="27">
        <v>479380.12607999996</v>
      </c>
      <c r="P157" s="27">
        <f t="shared" si="2"/>
        <v>2746573.9646399999</v>
      </c>
    </row>
    <row r="158" spans="2:16" ht="12" customHeight="1" x14ac:dyDescent="0.2">
      <c r="B158" t="s">
        <v>241</v>
      </c>
      <c r="C158" s="1" t="s">
        <v>242</v>
      </c>
      <c r="D158" s="27">
        <v>2551.3017100000002</v>
      </c>
      <c r="E158" s="27">
        <v>164668.97565000001</v>
      </c>
      <c r="F158" s="27">
        <v>234942.35506</v>
      </c>
      <c r="G158" s="27">
        <v>193783.11730000001</v>
      </c>
      <c r="H158" s="27">
        <v>215457.44456999999</v>
      </c>
      <c r="I158" s="27">
        <v>188546.69596000001</v>
      </c>
      <c r="J158" s="27">
        <v>150659.27625</v>
      </c>
      <c r="K158" s="27">
        <v>165919.02619999999</v>
      </c>
      <c r="L158" s="27">
        <v>175555.72631</v>
      </c>
      <c r="M158" s="27">
        <v>214352.85190000001</v>
      </c>
      <c r="N158" s="27">
        <v>271271.68306000001</v>
      </c>
      <c r="O158" s="27">
        <v>449684.46523999999</v>
      </c>
      <c r="P158" s="27">
        <f t="shared" si="2"/>
        <v>2427392.91921</v>
      </c>
    </row>
    <row r="159" spans="2:16" ht="12" customHeight="1" x14ac:dyDescent="0.2">
      <c r="B159" t="s">
        <v>243</v>
      </c>
      <c r="C159" s="1" t="s">
        <v>244</v>
      </c>
      <c r="D159" s="27">
        <v>-542.50250000000005</v>
      </c>
      <c r="E159" s="27">
        <v>-291.16586999999998</v>
      </c>
      <c r="F159" s="27">
        <v>-4391.8812500000004</v>
      </c>
      <c r="G159" s="27">
        <v>-979.25599999999997</v>
      </c>
      <c r="H159" s="27">
        <v>-49.686699999999995</v>
      </c>
      <c r="I159" s="27">
        <v>-249.714</v>
      </c>
      <c r="J159" s="27">
        <v>-112.782</v>
      </c>
      <c r="K159" s="27">
        <v>-2748.93651</v>
      </c>
      <c r="L159" s="27">
        <v>-19212.523390000002</v>
      </c>
      <c r="M159" s="27">
        <v>-1124.6326399999998</v>
      </c>
      <c r="N159" s="27">
        <v>-11686.21594</v>
      </c>
      <c r="O159" s="27">
        <v>4441.0438400000003</v>
      </c>
      <c r="P159" s="27">
        <f t="shared" si="2"/>
        <v>-36948.252960000005</v>
      </c>
    </row>
    <row r="160" spans="2:16" ht="12" customHeight="1" x14ac:dyDescent="0.2">
      <c r="B160" t="s">
        <v>245</v>
      </c>
      <c r="C160" s="1" t="s">
        <v>246</v>
      </c>
      <c r="D160" s="65">
        <v>145.554</v>
      </c>
      <c r="E160" s="65">
        <v>12534.65</v>
      </c>
      <c r="F160" s="65">
        <v>18208.321</v>
      </c>
      <c r="G160" s="65">
        <v>27223.22221</v>
      </c>
      <c r="H160" s="65">
        <v>36113.584999999999</v>
      </c>
      <c r="I160" s="65">
        <v>45443.11406</v>
      </c>
      <c r="J160" s="65">
        <v>38675.627</v>
      </c>
      <c r="K160" s="65">
        <v>54197.798000000003</v>
      </c>
      <c r="L160" s="65">
        <v>41823.214120000004</v>
      </c>
      <c r="M160" s="65">
        <v>33176.853000000003</v>
      </c>
      <c r="N160" s="65">
        <v>23332.742999999999</v>
      </c>
      <c r="O160" s="65">
        <v>25254.616999999998</v>
      </c>
      <c r="P160" s="65">
        <f t="shared" si="2"/>
        <v>356129.29839000001</v>
      </c>
    </row>
    <row r="161" spans="2:16" ht="12" customHeight="1" x14ac:dyDescent="0.2">
      <c r="B161" s="1" t="s">
        <v>247</v>
      </c>
      <c r="C161" s="62" t="s">
        <v>248</v>
      </c>
      <c r="D161" s="27">
        <v>-29.76679</v>
      </c>
      <c r="E161" s="27">
        <v>24433.940210000001</v>
      </c>
      <c r="F161" s="27">
        <v>32058.659959999997</v>
      </c>
      <c r="G161" s="27">
        <v>30623.70694</v>
      </c>
      <c r="H161" s="27">
        <v>32829.265080000005</v>
      </c>
      <c r="I161" s="27">
        <v>27234.907999999999</v>
      </c>
      <c r="J161" s="27">
        <v>27154.563529999999</v>
      </c>
      <c r="K161" s="27">
        <v>27134.239020000001</v>
      </c>
      <c r="L161" s="27">
        <v>28796.362400000002</v>
      </c>
      <c r="M161" s="27">
        <v>26093.18</v>
      </c>
      <c r="N161" s="27">
        <v>39911.012600000002</v>
      </c>
      <c r="O161" s="27">
        <v>53795.391300000003</v>
      </c>
      <c r="P161" s="27">
        <f t="shared" si="2"/>
        <v>350035.46225000004</v>
      </c>
    </row>
    <row r="162" spans="2:16" ht="12" customHeight="1" x14ac:dyDescent="0.2">
      <c r="C162" s="6" t="s">
        <v>84</v>
      </c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</row>
    <row r="163" spans="2:16" ht="12" customHeight="1" x14ac:dyDescent="0.2">
      <c r="C163" s="6" t="s">
        <v>250</v>
      </c>
      <c r="D163" s="27">
        <v>-2.4573094405513212</v>
      </c>
      <c r="E163" s="27">
        <v>1878.238083048866</v>
      </c>
      <c r="F163" s="27">
        <v>2464.3506332123347</v>
      </c>
      <c r="G163" s="27">
        <v>2660.1206778683477</v>
      </c>
      <c r="H163" s="27">
        <v>2607.7697637801048</v>
      </c>
      <c r="I163" s="27">
        <v>2687.5708753749145</v>
      </c>
      <c r="J163" s="66">
        <v>2402.147370579778</v>
      </c>
      <c r="K163" s="27">
        <v>3057.1175508896645</v>
      </c>
      <c r="L163" s="27">
        <v>2394.4623275215936</v>
      </c>
      <c r="M163" s="27">
        <v>2377.6710961441859</v>
      </c>
      <c r="N163" s="27">
        <v>2558.8776574394974</v>
      </c>
      <c r="O163" s="27">
        <v>3773.4556908124937</v>
      </c>
      <c r="P163" s="27">
        <f t="shared" si="2"/>
        <v>28859.32441723123</v>
      </c>
    </row>
    <row r="164" spans="2:16" ht="12" customHeight="1" x14ac:dyDescent="0.2">
      <c r="C164" s="6" t="s">
        <v>251</v>
      </c>
      <c r="D164" s="27">
        <v>-4.3701351575679208</v>
      </c>
      <c r="E164" s="27">
        <v>4472.9603362404005</v>
      </c>
      <c r="F164" s="27">
        <v>5868.7675095239292</v>
      </c>
      <c r="G164" s="27">
        <v>3493.986347655768</v>
      </c>
      <c r="H164" s="27">
        <v>2759.0706506829474</v>
      </c>
      <c r="I164" s="27">
        <v>1453.3460642845334</v>
      </c>
      <c r="J164" s="27">
        <v>2689.3577139010267</v>
      </c>
      <c r="K164" s="27">
        <v>2711.2357215541197</v>
      </c>
      <c r="L164" s="27">
        <v>3040.7933076205832</v>
      </c>
      <c r="M164" s="27">
        <v>3462.1464443412224</v>
      </c>
      <c r="N164" s="27">
        <v>4413.2428075314137</v>
      </c>
      <c r="O164" s="27">
        <v>8985.8286990070392</v>
      </c>
      <c r="P164" s="27">
        <f t="shared" si="2"/>
        <v>43346.365467185416</v>
      </c>
    </row>
    <row r="165" spans="2:16" ht="12" customHeight="1" x14ac:dyDescent="0.2">
      <c r="C165" s="6" t="s">
        <v>252</v>
      </c>
      <c r="D165" s="27">
        <v>-22.922530971598501</v>
      </c>
      <c r="E165" s="27">
        <v>18078.533739102713</v>
      </c>
      <c r="F165" s="27">
        <v>23720.020624429661</v>
      </c>
      <c r="G165" s="27">
        <v>24469.497935918094</v>
      </c>
      <c r="H165" s="27">
        <v>27462.424665536942</v>
      </c>
      <c r="I165" s="27">
        <v>23093.991060340555</v>
      </c>
      <c r="J165" s="27">
        <v>22063.058445519193</v>
      </c>
      <c r="K165" s="27">
        <v>21365.885747556214</v>
      </c>
      <c r="L165" s="27">
        <v>23361.106764857821</v>
      </c>
      <c r="M165" s="27">
        <v>20253.362459514592</v>
      </c>
      <c r="N165" s="27">
        <v>32938.639740542159</v>
      </c>
      <c r="O165" s="27">
        <v>41036.106910180475</v>
      </c>
      <c r="P165" s="27">
        <f t="shared" si="2"/>
        <v>277819.70556252683</v>
      </c>
    </row>
    <row r="166" spans="2:16" ht="12" customHeight="1" x14ac:dyDescent="0.2">
      <c r="C166" s="6" t="s">
        <v>355</v>
      </c>
      <c r="D166" s="27">
        <v>-1.6814430282256668E-2</v>
      </c>
      <c r="E166" s="27">
        <v>4.2080516080215178</v>
      </c>
      <c r="F166" s="27">
        <v>5.5211928340759835</v>
      </c>
      <c r="G166" s="27">
        <v>0.10197855779070442</v>
      </c>
      <c r="H166" s="27">
        <v>0</v>
      </c>
      <c r="I166" s="27">
        <v>0</v>
      </c>
      <c r="J166" s="66">
        <v>0</v>
      </c>
      <c r="K166" s="27">
        <v>0</v>
      </c>
      <c r="L166" s="27">
        <v>0</v>
      </c>
      <c r="M166" s="27">
        <v>0</v>
      </c>
      <c r="N166" s="27">
        <v>0.25239448692977018</v>
      </c>
      <c r="O166" s="27">
        <v>0</v>
      </c>
      <c r="P166" s="27">
        <f t="shared" si="2"/>
        <v>10.066803056535718</v>
      </c>
    </row>
    <row r="167" spans="2:16" ht="12" customHeight="1" x14ac:dyDescent="0.2">
      <c r="B167" s="1" t="s">
        <v>253</v>
      </c>
      <c r="C167" s="23" t="s">
        <v>371</v>
      </c>
      <c r="D167" s="26">
        <v>0</v>
      </c>
      <c r="E167" s="26">
        <v>6183.5780000000004</v>
      </c>
      <c r="F167" s="26">
        <v>3469.9962999999998</v>
      </c>
      <c r="G167" s="26">
        <v>4489.53</v>
      </c>
      <c r="H167" s="26">
        <v>11665.992</v>
      </c>
      <c r="I167" s="26">
        <v>17112.875</v>
      </c>
      <c r="J167" s="26">
        <v>9073.268</v>
      </c>
      <c r="K167" s="26">
        <v>9415.4369999999999</v>
      </c>
      <c r="L167" s="26">
        <v>9059.4130000000005</v>
      </c>
      <c r="M167" s="26">
        <v>8353.6090000000004</v>
      </c>
      <c r="N167" s="26">
        <v>6425.9809999999998</v>
      </c>
      <c r="O167" s="26">
        <v>7486.4489999999996</v>
      </c>
      <c r="P167" s="26">
        <f t="shared" si="2"/>
        <v>92736.128299999982</v>
      </c>
    </row>
    <row r="168" spans="2:16" ht="12" customHeight="1" x14ac:dyDescent="0.2">
      <c r="B168" s="1" t="s">
        <v>255</v>
      </c>
      <c r="C168" s="1" t="s">
        <v>256</v>
      </c>
      <c r="D168" s="27">
        <v>20031.62557</v>
      </c>
      <c r="E168" s="27">
        <v>3282.2469799999999</v>
      </c>
      <c r="F168" s="27">
        <v>9934.7520800000002</v>
      </c>
      <c r="G168" s="27">
        <v>33275.670109999999</v>
      </c>
      <c r="H168" s="27">
        <v>6969.0597199999993</v>
      </c>
      <c r="I168" s="27">
        <v>8144.3568700000005</v>
      </c>
      <c r="J168" s="27">
        <v>18701.253069999999</v>
      </c>
      <c r="K168" s="27">
        <v>8062.1921400000001</v>
      </c>
      <c r="L168" s="27">
        <v>2415.3113599999997</v>
      </c>
      <c r="M168" s="27">
        <v>41998.308899999996</v>
      </c>
      <c r="N168" s="27">
        <v>5951.0469299999995</v>
      </c>
      <c r="O168" s="27">
        <v>22764.488020000004</v>
      </c>
      <c r="P168" s="27">
        <f t="shared" si="2"/>
        <v>181530.31174999999</v>
      </c>
    </row>
    <row r="169" spans="2:16" ht="12" customHeight="1" x14ac:dyDescent="0.2">
      <c r="B169" s="1" t="s">
        <v>257</v>
      </c>
      <c r="C169" s="1" t="s">
        <v>258</v>
      </c>
      <c r="D169" s="27">
        <v>22986.80906</v>
      </c>
      <c r="E169" s="27">
        <v>4032.1170099999999</v>
      </c>
      <c r="F169" s="27">
        <v>9597.1363699999984</v>
      </c>
      <c r="G169" s="27">
        <v>34492.996749999998</v>
      </c>
      <c r="H169" s="27">
        <v>8153.3353499999994</v>
      </c>
      <c r="I169" s="27">
        <v>8399.7620600000009</v>
      </c>
      <c r="J169" s="27">
        <v>19301.09015</v>
      </c>
      <c r="K169" s="27">
        <v>8783.9853800000001</v>
      </c>
      <c r="L169" s="27">
        <v>8068.48549</v>
      </c>
      <c r="M169" s="27">
        <v>43528.964039999999</v>
      </c>
      <c r="N169" s="27">
        <v>6016.2569999999996</v>
      </c>
      <c r="O169" s="27">
        <v>5558.5032000000001</v>
      </c>
      <c r="P169" s="27">
        <f t="shared" si="2"/>
        <v>178919.44186000002</v>
      </c>
    </row>
    <row r="170" spans="2:16" ht="12" customHeight="1" x14ac:dyDescent="0.2">
      <c r="B170" s="1" t="s">
        <v>259</v>
      </c>
      <c r="C170" s="1" t="s">
        <v>260</v>
      </c>
      <c r="D170" s="27">
        <v>-2955.1834900000003</v>
      </c>
      <c r="E170" s="27">
        <v>-749.87003000000004</v>
      </c>
      <c r="F170" s="27">
        <v>337.61571000000004</v>
      </c>
      <c r="G170" s="27">
        <v>-1217.32664</v>
      </c>
      <c r="H170" s="27">
        <v>-1184.2756299999999</v>
      </c>
      <c r="I170" s="27">
        <v>-255.40519</v>
      </c>
      <c r="J170" s="27">
        <v>-599.83708000000001</v>
      </c>
      <c r="K170" s="27">
        <v>-721.79323999999997</v>
      </c>
      <c r="L170" s="27">
        <v>-5653.1741300000003</v>
      </c>
      <c r="M170" s="27">
        <v>-1530.6551399999998</v>
      </c>
      <c r="N170" s="27">
        <v>-65.210070000000002</v>
      </c>
      <c r="O170" s="27">
        <v>17205.984820000001</v>
      </c>
      <c r="P170" s="27">
        <f t="shared" si="2"/>
        <v>2610.8698899999999</v>
      </c>
    </row>
    <row r="171" spans="2:16" ht="12" customHeight="1" thickBot="1" x14ac:dyDescent="0.25">
      <c r="B171" s="49" t="s">
        <v>301</v>
      </c>
      <c r="C171" s="29" t="s">
        <v>302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0</v>
      </c>
      <c r="K171" s="30">
        <v>0</v>
      </c>
      <c r="L171" s="30">
        <v>0</v>
      </c>
      <c r="M171" s="30">
        <v>0</v>
      </c>
      <c r="N171" s="30">
        <v>0</v>
      </c>
      <c r="O171" s="30">
        <v>0</v>
      </c>
      <c r="P171" s="30">
        <f t="shared" si="2"/>
        <v>0</v>
      </c>
    </row>
    <row r="172" spans="2:16" ht="12" customHeight="1" thickBot="1" x14ac:dyDescent="0.25"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3" t="s">
        <v>68</v>
      </c>
      <c r="C173" s="63" t="s">
        <v>414</v>
      </c>
      <c r="D173" s="40">
        <v>23420.69744</v>
      </c>
      <c r="E173" s="40">
        <v>489813.36800000002</v>
      </c>
      <c r="F173" s="40">
        <v>515041.91200000001</v>
      </c>
      <c r="G173" s="40">
        <v>1040301.8566599999</v>
      </c>
      <c r="H173" s="40">
        <v>647741.11059000005</v>
      </c>
      <c r="I173" s="40">
        <v>722893.59947000002</v>
      </c>
      <c r="J173" s="40">
        <v>1123019.93242</v>
      </c>
      <c r="K173" s="40">
        <v>797234.36329000001</v>
      </c>
      <c r="L173" s="40">
        <v>643404.54541999998</v>
      </c>
      <c r="M173" s="40">
        <v>923516.86722000001</v>
      </c>
      <c r="N173" s="40">
        <v>555993.12635000004</v>
      </c>
      <c r="O173" s="40">
        <v>1835842.6982200001</v>
      </c>
      <c r="P173" s="40">
        <f t="shared" si="2"/>
        <v>9318224.0770800002</v>
      </c>
    </row>
    <row r="174" spans="2:16" ht="12" customHeight="1" x14ac:dyDescent="0.2">
      <c r="B174" t="s">
        <v>262</v>
      </c>
      <c r="C174" t="s">
        <v>263</v>
      </c>
      <c r="D174" s="66">
        <v>23768.367999999999</v>
      </c>
      <c r="E174" s="66">
        <v>490913.21500000003</v>
      </c>
      <c r="F174" s="66">
        <v>515150.66100000002</v>
      </c>
      <c r="G174" s="66">
        <v>1040423.946</v>
      </c>
      <c r="H174" s="66">
        <v>648007.44299999997</v>
      </c>
      <c r="I174" s="66">
        <v>723128.51800000004</v>
      </c>
      <c r="J174" s="66">
        <v>1122975.189</v>
      </c>
      <c r="K174" s="66">
        <v>797267.72100000002</v>
      </c>
      <c r="L174" s="66">
        <v>634218.86499999999</v>
      </c>
      <c r="M174" s="66">
        <v>924220.26199999999</v>
      </c>
      <c r="N174" s="66">
        <v>555364.4</v>
      </c>
      <c r="O174" s="66">
        <v>1846026.764</v>
      </c>
      <c r="P174" s="66">
        <f t="shared" si="2"/>
        <v>9321465.352</v>
      </c>
    </row>
    <row r="175" spans="2:16" ht="12" customHeight="1" thickBot="1" x14ac:dyDescent="0.25">
      <c r="B175" s="64" t="s">
        <v>264</v>
      </c>
      <c r="C175" s="64" t="s">
        <v>265</v>
      </c>
      <c r="D175" s="50">
        <v>-347.67056000000002</v>
      </c>
      <c r="E175" s="50">
        <v>-1099.847</v>
      </c>
      <c r="F175" s="50">
        <v>-108.749</v>
      </c>
      <c r="G175" s="50">
        <v>-122.08933999999999</v>
      </c>
      <c r="H175" s="50">
        <v>-266.33240999999998</v>
      </c>
      <c r="I175" s="50">
        <v>-234.91853</v>
      </c>
      <c r="J175" s="50">
        <v>44.74342</v>
      </c>
      <c r="K175" s="50">
        <v>-33.357709999999997</v>
      </c>
      <c r="L175" s="50">
        <v>9185.6804200000006</v>
      </c>
      <c r="M175" s="50">
        <v>-703.39478000000008</v>
      </c>
      <c r="N175" s="50">
        <v>628.72635000000002</v>
      </c>
      <c r="O175" s="50">
        <v>-10184.065779999999</v>
      </c>
      <c r="P175" s="50">
        <f t="shared" si="2"/>
        <v>-3241.2749199999989</v>
      </c>
    </row>
    <row r="176" spans="2:16" ht="12" customHeight="1" thickBot="1" x14ac:dyDescent="0.25">
      <c r="B176" s="5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2:16" ht="12" customHeight="1" thickBot="1" x14ac:dyDescent="0.25">
      <c r="B177" s="31" t="s">
        <v>71</v>
      </c>
      <c r="C177" s="31" t="s">
        <v>70</v>
      </c>
      <c r="D177" s="32">
        <v>0</v>
      </c>
      <c r="E177" s="32">
        <v>0</v>
      </c>
      <c r="F177" s="32">
        <v>0</v>
      </c>
      <c r="G177" s="32">
        <v>0</v>
      </c>
      <c r="H177" s="32">
        <v>0</v>
      </c>
      <c r="I177" s="32">
        <v>0</v>
      </c>
      <c r="J177" s="32">
        <v>0</v>
      </c>
      <c r="K177" s="32">
        <v>0</v>
      </c>
      <c r="L177" s="32">
        <v>556647.61913999997</v>
      </c>
      <c r="M177" s="32">
        <v>0</v>
      </c>
      <c r="N177" s="32">
        <v>-2</v>
      </c>
      <c r="O177" s="32">
        <v>2</v>
      </c>
      <c r="P177" s="32">
        <f t="shared" si="2"/>
        <v>556647.61913999997</v>
      </c>
    </row>
    <row r="178" spans="2:16" ht="12" customHeight="1" thickBot="1" x14ac:dyDescent="0.25"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3" t="s">
        <v>74</v>
      </c>
      <c r="C179" s="33" t="s">
        <v>266</v>
      </c>
      <c r="D179" s="40">
        <v>132697.72947000002</v>
      </c>
      <c r="E179" s="40">
        <v>-600394.45399000007</v>
      </c>
      <c r="F179" s="40">
        <v>453678.60998000001</v>
      </c>
      <c r="G179" s="40">
        <v>1009116.52059</v>
      </c>
      <c r="H179" s="40">
        <v>378864.27851999999</v>
      </c>
      <c r="I179" s="40">
        <v>244127.51686999999</v>
      </c>
      <c r="J179" s="40">
        <v>583334.96600999997</v>
      </c>
      <c r="K179" s="40">
        <v>-249954.01788999999</v>
      </c>
      <c r="L179" s="40">
        <v>582224.44749000005</v>
      </c>
      <c r="M179" s="40">
        <v>489838.31549000001</v>
      </c>
      <c r="N179" s="40">
        <v>23814.340169999989</v>
      </c>
      <c r="O179" s="40">
        <v>-1768604.7150200002</v>
      </c>
      <c r="P179" s="40">
        <f t="shared" si="2"/>
        <v>1278743.5376899994</v>
      </c>
    </row>
    <row r="180" spans="2:16" ht="12" customHeight="1" x14ac:dyDescent="0.2">
      <c r="C180" s="6" t="s">
        <v>267</v>
      </c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</row>
    <row r="181" spans="2:16" ht="12" customHeight="1" x14ac:dyDescent="0.2">
      <c r="C181" s="1" t="s">
        <v>268</v>
      </c>
      <c r="D181" s="27">
        <v>540164.51347000001</v>
      </c>
      <c r="E181" s="27">
        <v>537578.63999000005</v>
      </c>
      <c r="F181" s="27">
        <v>586398.68248000008</v>
      </c>
      <c r="G181" s="27">
        <v>1116042.37433</v>
      </c>
      <c r="H181" s="27">
        <v>543257.51387999998</v>
      </c>
      <c r="I181" s="27">
        <v>1337445.10671</v>
      </c>
      <c r="J181" s="27">
        <v>790818.71214999992</v>
      </c>
      <c r="K181" s="27">
        <v>-158216.32370999997</v>
      </c>
      <c r="L181" s="27">
        <v>774401.67604000005</v>
      </c>
      <c r="M181" s="27">
        <v>723780.31834</v>
      </c>
      <c r="N181" s="27">
        <v>246745.10763999997</v>
      </c>
      <c r="O181" s="27">
        <v>-1088147.5355700001</v>
      </c>
      <c r="P181" s="27">
        <f t="shared" si="2"/>
        <v>5950268.7857499998</v>
      </c>
    </row>
    <row r="182" spans="2:16" ht="12" customHeight="1" x14ac:dyDescent="0.2">
      <c r="C182" s="15" t="s">
        <v>269</v>
      </c>
      <c r="D182" s="28">
        <v>-407466.78399999999</v>
      </c>
      <c r="E182" s="28">
        <v>-1137973.0939800001</v>
      </c>
      <c r="F182" s="28">
        <v>-132720.07249999998</v>
      </c>
      <c r="G182" s="28">
        <v>-106925.85374000001</v>
      </c>
      <c r="H182" s="28">
        <v>-164393.23536000002</v>
      </c>
      <c r="I182" s="28">
        <v>-1093317.5898400003</v>
      </c>
      <c r="J182" s="28">
        <v>-207483.74613999997</v>
      </c>
      <c r="K182" s="28">
        <v>-91737.694180000006</v>
      </c>
      <c r="L182" s="28">
        <v>-192177.22855</v>
      </c>
      <c r="M182" s="28">
        <v>-233942.00284999999</v>
      </c>
      <c r="N182" s="28">
        <v>-222408.31080000001</v>
      </c>
      <c r="O182" s="28">
        <v>-680457.17945000005</v>
      </c>
      <c r="P182" s="28">
        <f t="shared" si="2"/>
        <v>-4671002.7913899999</v>
      </c>
    </row>
    <row r="183" spans="2:16" ht="12" customHeight="1" x14ac:dyDescent="0.2">
      <c r="B183" s="1" t="s">
        <v>270</v>
      </c>
      <c r="C183" s="1" t="s">
        <v>271</v>
      </c>
      <c r="D183" s="27">
        <v>525216.17599999998</v>
      </c>
      <c r="E183" s="27">
        <v>410673.72100000002</v>
      </c>
      <c r="F183" s="27">
        <v>504174.74300000002</v>
      </c>
      <c r="G183" s="27">
        <v>1101887.777</v>
      </c>
      <c r="H183" s="27">
        <v>472191.685</v>
      </c>
      <c r="I183" s="27">
        <v>504326.66100000002</v>
      </c>
      <c r="J183" s="27">
        <v>498156.04777999996</v>
      </c>
      <c r="K183" s="27">
        <v>-187546.21518999999</v>
      </c>
      <c r="L183" s="27">
        <v>1512390.9546100001</v>
      </c>
      <c r="M183" s="27">
        <v>709135.71900000004</v>
      </c>
      <c r="N183" s="27">
        <v>462227.73072000005</v>
      </c>
      <c r="O183" s="27">
        <v>469339.255</v>
      </c>
      <c r="P183" s="27">
        <f t="shared" si="2"/>
        <v>6982174.2549200011</v>
      </c>
    </row>
    <row r="184" spans="2:16" ht="12" customHeight="1" x14ac:dyDescent="0.2">
      <c r="B184" s="1" t="s">
        <v>272</v>
      </c>
      <c r="C184" s="1" t="s">
        <v>273</v>
      </c>
      <c r="D184" s="27">
        <v>-64571.058140000001</v>
      </c>
      <c r="E184" s="27">
        <v>-20605.236800000002</v>
      </c>
      <c r="F184" s="27">
        <v>-82427.163489999992</v>
      </c>
      <c r="G184" s="27">
        <v>-88654.520519999991</v>
      </c>
      <c r="H184" s="27">
        <v>-91141.979699999996</v>
      </c>
      <c r="I184" s="27">
        <v>-167065.23381999999</v>
      </c>
      <c r="J184" s="27">
        <v>-90942.078480000011</v>
      </c>
      <c r="K184" s="27">
        <v>-62336.503039999996</v>
      </c>
      <c r="L184" s="27">
        <v>-897190.86108000006</v>
      </c>
      <c r="M184" s="27">
        <v>-81572.941689999992</v>
      </c>
      <c r="N184" s="27">
        <v>-390747.36422000005</v>
      </c>
      <c r="O184" s="27">
        <v>-2238743.6783400001</v>
      </c>
      <c r="P184" s="27">
        <f t="shared" si="2"/>
        <v>-4275998.6193200005</v>
      </c>
    </row>
    <row r="185" spans="2:16" ht="12" customHeight="1" x14ac:dyDescent="0.2">
      <c r="B185" s="1" t="s">
        <v>274</v>
      </c>
      <c r="C185" s="1" t="s">
        <v>275</v>
      </c>
      <c r="D185" s="27">
        <v>-25179.808109999998</v>
      </c>
      <c r="E185" s="27">
        <v>-2860.0720899999997</v>
      </c>
      <c r="F185" s="27">
        <v>-24561.923739999998</v>
      </c>
      <c r="G185" s="27">
        <v>-2840.2359000000001</v>
      </c>
      <c r="H185" s="27">
        <v>-47038.609420000001</v>
      </c>
      <c r="I185" s="27">
        <v>-2674.12718</v>
      </c>
      <c r="J185" s="27">
        <v>-23491.26802</v>
      </c>
      <c r="K185" s="27">
        <v>-4897.5195700000004</v>
      </c>
      <c r="L185" s="27">
        <v>-13743.385249999999</v>
      </c>
      <c r="M185" s="27">
        <v>-5755.8431799999998</v>
      </c>
      <c r="N185" s="27">
        <v>-28253.25088</v>
      </c>
      <c r="O185" s="27">
        <v>-5349.4833799999997</v>
      </c>
      <c r="P185" s="27">
        <f t="shared" si="2"/>
        <v>-186645.52671999999</v>
      </c>
    </row>
    <row r="186" spans="2:16" ht="12" customHeight="1" x14ac:dyDescent="0.2">
      <c r="B186" s="1" t="s">
        <v>276</v>
      </c>
      <c r="C186" s="1" t="s">
        <v>277</v>
      </c>
      <c r="D186" s="27">
        <v>2132.1308199999999</v>
      </c>
      <c r="E186" s="27">
        <v>47565.742640000004</v>
      </c>
      <c r="F186" s="27">
        <v>32694.270190000003</v>
      </c>
      <c r="G186" s="27">
        <v>7912.2180399999997</v>
      </c>
      <c r="H186" s="27">
        <v>48386.123169999999</v>
      </c>
      <c r="I186" s="27">
        <v>3177.6097200000004</v>
      </c>
      <c r="J186" s="27">
        <v>49202.514329999998</v>
      </c>
      <c r="K186" s="27">
        <v>3314.5268599999999</v>
      </c>
      <c r="L186" s="27">
        <v>53406.199390000002</v>
      </c>
      <c r="M186" s="27">
        <v>4330.4129000000003</v>
      </c>
      <c r="N186" s="27">
        <v>48700.00174</v>
      </c>
      <c r="O186" s="27">
        <v>5922.8161300000002</v>
      </c>
      <c r="P186" s="27">
        <f t="shared" si="2"/>
        <v>306744.56593000004</v>
      </c>
    </row>
    <row r="187" spans="2:16" ht="12" customHeight="1" x14ac:dyDescent="0.2">
      <c r="B187" s="1" t="s">
        <v>278</v>
      </c>
      <c r="C187" s="1" t="s">
        <v>279</v>
      </c>
      <c r="D187" s="27">
        <v>-317715.91775000002</v>
      </c>
      <c r="E187" s="27">
        <v>-1114507.7850899999</v>
      </c>
      <c r="F187" s="27">
        <v>-25730.985270000001</v>
      </c>
      <c r="G187" s="27">
        <v>-15431.097320000001</v>
      </c>
      <c r="H187" s="27">
        <v>-26212.646239999998</v>
      </c>
      <c r="I187" s="27">
        <v>-923578.22884</v>
      </c>
      <c r="J187" s="27">
        <v>-93050.399640000003</v>
      </c>
      <c r="K187" s="27">
        <v>-24503.671569999999</v>
      </c>
      <c r="L187" s="27">
        <v>-77365.735260000001</v>
      </c>
      <c r="M187" s="27">
        <v>-146557.53297999999</v>
      </c>
      <c r="N187" s="27">
        <v>-185271.29252000002</v>
      </c>
      <c r="O187" s="27">
        <v>-73175.362430000008</v>
      </c>
      <c r="P187" s="27">
        <f t="shared" si="2"/>
        <v>-3023100.65491</v>
      </c>
    </row>
    <row r="188" spans="2:16" ht="12" customHeight="1" thickBot="1" x14ac:dyDescent="0.25">
      <c r="B188" s="29" t="s">
        <v>280</v>
      </c>
      <c r="C188" s="29" t="s">
        <v>281</v>
      </c>
      <c r="D188" s="30">
        <v>12858.846</v>
      </c>
      <c r="E188" s="30">
        <v>79369.509000000005</v>
      </c>
      <c r="F188" s="30">
        <v>49611.781000000003</v>
      </c>
      <c r="G188" s="30">
        <v>6282.9979999999996</v>
      </c>
      <c r="H188" s="30">
        <v>22709.576000000001</v>
      </c>
      <c r="I188" s="30">
        <v>830411.24899999995</v>
      </c>
      <c r="J188" s="30">
        <v>243594.008</v>
      </c>
      <c r="K188" s="30">
        <v>26048.71</v>
      </c>
      <c r="L188" s="30">
        <v>4849.1819999999998</v>
      </c>
      <c r="M188" s="30">
        <v>10478.846</v>
      </c>
      <c r="N188" s="30">
        <v>117680.97199999999</v>
      </c>
      <c r="O188" s="30">
        <v>73401.737999999998</v>
      </c>
      <c r="P188" s="30">
        <f t="shared" si="2"/>
        <v>1477297.4149999998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2:16" ht="12" customHeight="1" thickBot="1" x14ac:dyDescent="0.25">
      <c r="B190" s="31" t="s">
        <v>39</v>
      </c>
      <c r="C190" s="31" t="s">
        <v>38</v>
      </c>
      <c r="D190" s="32">
        <v>0</v>
      </c>
      <c r="E190" s="32">
        <v>0</v>
      </c>
      <c r="F190" s="32">
        <v>0</v>
      </c>
      <c r="G190" s="32">
        <v>0</v>
      </c>
      <c r="H190" s="32">
        <v>0</v>
      </c>
      <c r="I190" s="32">
        <v>0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f t="shared" si="2"/>
        <v>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193"/>
      <c r="P191" s="194"/>
    </row>
    <row r="192" spans="2:16" ht="12" customHeight="1" x14ac:dyDescent="0.2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195"/>
    </row>
    <row r="193" spans="3:16" ht="12" customHeight="1" x14ac:dyDescent="0.2">
      <c r="O193" s="4"/>
      <c r="P193" s="195"/>
    </row>
    <row r="194" spans="3:16" ht="12" customHeight="1" x14ac:dyDescent="0.2">
      <c r="P194" s="3"/>
    </row>
    <row r="195" spans="3:16" ht="12" customHeight="1" x14ac:dyDescent="0.2">
      <c r="P195" s="3"/>
    </row>
    <row r="196" spans="3:16" ht="12" customHeight="1" x14ac:dyDescent="0.2">
      <c r="P196" s="3"/>
    </row>
    <row r="197" spans="3:16" ht="12" customHeight="1" x14ac:dyDescent="0.2">
      <c r="C197" s="5"/>
      <c r="D197" s="4"/>
      <c r="E197" s="4"/>
      <c r="F197" s="4"/>
      <c r="G197" s="4"/>
      <c r="H197" s="4"/>
      <c r="M197" s="4"/>
      <c r="N197" s="4"/>
      <c r="O197" s="4"/>
      <c r="P197" s="3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3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7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3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3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3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3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3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3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3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404a651-ee85-4d97-b7fa-a481c0e96452">
      <Terms xmlns="http://schemas.microsoft.com/office/infopath/2007/PartnerControls"/>
    </lcf76f155ced4ddcb4097134ff3c332f>
    <TaxCatchAll xmlns="88c2e986-9471-4971-80db-1fcb13138a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AFFE13D9AE3C44A15A8277B9D3860B" ma:contentTypeVersion="11" ma:contentTypeDescription="Opret et nyt dokument." ma:contentTypeScope="" ma:versionID="dddcc815b64329e321b28942edbde069">
  <xsd:schema xmlns:xsd="http://www.w3.org/2001/XMLSchema" xmlns:xs="http://www.w3.org/2001/XMLSchema" xmlns:p="http://schemas.microsoft.com/office/2006/metadata/properties" xmlns:ns2="9404a651-ee85-4d97-b7fa-a481c0e96452" xmlns:ns3="88c2e986-9471-4971-80db-1fcb13138aa9" targetNamespace="http://schemas.microsoft.com/office/2006/metadata/properties" ma:root="true" ma:fieldsID="698294cbf598f37df69a36050bb37f71" ns2:_="" ns3:_="">
    <xsd:import namespace="9404a651-ee85-4d97-b7fa-a481c0e96452"/>
    <xsd:import namespace="88c2e986-9471-4971-80db-1fcb13138a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4a651-ee85-4d97-b7fa-a481c0e964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ledmærker" ma:readOnly="false" ma:fieldId="{5cf76f15-5ced-4ddc-b409-7134ff3c332f}" ma:taxonomyMulti="true" ma:sspId="77cd6466-0c3f-4dec-b109-a6ea28fc2e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c2e986-9471-4971-80db-1fcb13138aa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0ff62c7-667f-428d-9512-89e1aff5b46a}" ma:internalName="TaxCatchAll" ma:showField="CatchAllData" ma:web="88c2e986-9471-4971-80db-1fcb13138a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5C9F17B-2C4A-4704-B483-29760EE97C7C}">
  <ds:schemaRefs>
    <ds:schemaRef ds:uri="http://schemas.microsoft.com/office/2006/metadata/properties"/>
    <ds:schemaRef ds:uri="http://schemas.microsoft.com/office/infopath/2007/PartnerControls"/>
    <ds:schemaRef ds:uri="9404a651-ee85-4d97-b7fa-a481c0e96452"/>
    <ds:schemaRef ds:uri="88c2e986-9471-4971-80db-1fcb13138aa9"/>
  </ds:schemaRefs>
</ds:datastoreItem>
</file>

<file path=customXml/itemProps2.xml><?xml version="1.0" encoding="utf-8"?>
<ds:datastoreItem xmlns:ds="http://schemas.openxmlformats.org/officeDocument/2006/customXml" ds:itemID="{FCD6BD79-82BA-4306-BA48-DFC12719B5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B269D3-0EC6-48F7-82D9-36128A849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04a651-ee85-4d97-b7fa-a481c0e96452"/>
    <ds:schemaRef ds:uri="88c2e986-9471-4971-80db-1fcb13138a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e93f0ed-ff36-46d4-9ce6-e0d902050cf5}" enabled="0" method="" siteId="{2e93f0ed-ff36-46d4-9ce6-e0d902050cf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11</vt:i4>
      </vt:variant>
      <vt:variant>
        <vt:lpstr>Navngivne områder</vt:lpstr>
      </vt:variant>
      <vt:variant>
        <vt:i4>2</vt:i4>
      </vt:variant>
    </vt:vector>
  </HeadingPairs>
  <TitlesOfParts>
    <vt:vector size="13" baseType="lpstr">
      <vt:lpstr>Stamdata</vt:lpstr>
      <vt:lpstr>Indtægtslister_2026</vt:lpstr>
      <vt:lpstr>Indtægtslister_2025</vt:lpstr>
      <vt:lpstr>Indtægtslister_2024</vt:lpstr>
      <vt:lpstr>Indtægtslister_2023</vt:lpstr>
      <vt:lpstr>Indtægtslister_2022</vt:lpstr>
      <vt:lpstr>Indtægtslister_2021</vt:lpstr>
      <vt:lpstr>Indtægtslister_2020</vt:lpstr>
      <vt:lpstr>Indtægtslister_2019</vt:lpstr>
      <vt:lpstr>Indtægtslister_2018</vt:lpstr>
      <vt:lpstr>Indtægtslister_2017</vt:lpstr>
      <vt:lpstr>Indtægtslister_2017!Udskriftsområde</vt:lpstr>
      <vt:lpstr>Indtægtslister_2019!Udskriftsområde</vt:lpstr>
    </vt:vector>
  </TitlesOfParts>
  <Manager/>
  <Company>Skatteministeriet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keywords/>
  <dc:description/>
  <cp:lastModifiedBy>Mads Khoa-Dang Dang</cp:lastModifiedBy>
  <cp:revision/>
  <dcterms:created xsi:type="dcterms:W3CDTF">2004-09-22T13:54:51Z</dcterms:created>
  <dcterms:modified xsi:type="dcterms:W3CDTF">2026-05-27T11:45:25Z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0x01010033AFFE13D9AE3C44A15A8277B9D3860B</vt:lpwstr>
  </property>
  <property fmtid="{D5CDD505-2E9C-101B-9397-08002B2CF9AE}" pid="4" name="MediaServiceImageTags">
    <vt:lpwstr/>
  </property>
</Properties>
</file>