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Departementet\Lovgivning og Økonomi\Politik Lovmodel og Økonomi\Kontor\Student\Indtægtsliste\07 Hjemmeside\"/>
    </mc:Choice>
  </mc:AlternateContent>
  <bookViews>
    <workbookView xWindow="7785" yWindow="270" windowWidth="11085" windowHeight="11520" activeTab="1"/>
  </bookViews>
  <sheets>
    <sheet name="Stamdata" sheetId="3" r:id="rId1"/>
    <sheet name="Indtægtslister_2018" sheetId="4" r:id="rId2"/>
    <sheet name="Indtægtslister_2017" sheetId="2" r:id="rId3"/>
  </sheets>
  <definedNames>
    <definedName name="_xlnm.Print_Area" localSheetId="2">Indtægtslister_2017!$B$2:$P$190</definedName>
    <definedName name="_xlnm.Print_Area" localSheetId="1">Indtægtslister_2018!$B$2:$P$190</definedName>
  </definedNames>
  <calcPr calcId="152511"/>
</workbook>
</file>

<file path=xl/calcChain.xml><?xml version="1.0" encoding="utf-8"?>
<calcChain xmlns="http://schemas.openxmlformats.org/spreadsheetml/2006/main">
  <c r="P99" i="4" l="1"/>
  <c r="P98" i="4"/>
  <c r="P97" i="4"/>
  <c r="P96" i="4"/>
  <c r="P94" i="4"/>
  <c r="P93" i="4"/>
  <c r="P91" i="4"/>
  <c r="P90" i="4"/>
  <c r="P88" i="4"/>
  <c r="P75" i="4"/>
  <c r="P62" i="4"/>
  <c r="P22" i="4"/>
  <c r="P75" i="2" l="1"/>
  <c r="P99" i="2"/>
  <c r="P98" i="2"/>
  <c r="P97" i="2"/>
  <c r="P96" i="2"/>
  <c r="P94" i="2"/>
  <c r="P93" i="2"/>
  <c r="P91" i="2"/>
  <c r="P90" i="2"/>
  <c r="P88" i="2"/>
  <c r="P58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D2" i="3" l="1"/>
  <c r="C15" i="3" s="1"/>
  <c r="P22" i="2" l="1"/>
  <c r="P100" i="2" l="1"/>
  <c r="P87" i="2" l="1"/>
  <c r="P84" i="2"/>
  <c r="P25" i="2" l="1"/>
  <c r="P83" i="2"/>
  <c r="P77" i="2" l="1"/>
  <c r="P174" i="2"/>
  <c r="P111" i="2"/>
  <c r="P12" i="2"/>
  <c r="P190" i="2"/>
  <c r="P61" i="2"/>
  <c r="P175" i="2"/>
  <c r="P78" i="2"/>
  <c r="P113" i="2"/>
  <c r="P112" i="2"/>
  <c r="P114" i="2"/>
  <c r="P116" i="2"/>
  <c r="P34" i="2" l="1"/>
  <c r="P177" i="2"/>
  <c r="P64" i="2"/>
  <c r="P30" i="2"/>
  <c r="P144" i="2"/>
  <c r="P10" i="2" l="1"/>
  <c r="P7" i="2" l="1"/>
  <c r="P168" i="2" l="1"/>
  <c r="P122" i="2"/>
  <c r="P104" i="2"/>
  <c r="P67" i="2"/>
  <c r="P42" i="2"/>
  <c r="P145" i="2"/>
  <c r="P146" i="2"/>
  <c r="P28" i="2"/>
  <c r="P118" i="2"/>
  <c r="P103" i="2"/>
  <c r="P126" i="2"/>
  <c r="P131" i="2"/>
  <c r="P149" i="2"/>
  <c r="P119" i="2"/>
  <c r="P32" i="2"/>
  <c r="P173" i="2"/>
  <c r="P81" i="2"/>
  <c r="P27" i="2"/>
  <c r="P110" i="2"/>
  <c r="P29" i="2"/>
  <c r="P135" i="2"/>
  <c r="P169" i="2"/>
  <c r="P132" i="2"/>
  <c r="P136" i="2"/>
  <c r="P128" i="2"/>
  <c r="P158" i="2"/>
  <c r="P127" i="2"/>
  <c r="P26" i="2"/>
  <c r="P102" i="2"/>
  <c r="P106" i="2"/>
  <c r="P137" i="2"/>
  <c r="P151" i="2"/>
  <c r="P170" i="2"/>
  <c r="P70" i="2"/>
  <c r="P141" i="2"/>
  <c r="P115" i="2"/>
  <c r="P186" i="2"/>
  <c r="P125" i="2"/>
  <c r="P139" i="2"/>
  <c r="P188" i="2"/>
  <c r="P159" i="2"/>
  <c r="P121" i="2"/>
  <c r="P185" i="2"/>
  <c r="P147" i="2"/>
  <c r="P107" i="2"/>
  <c r="P60" i="2"/>
  <c r="P129" i="2"/>
  <c r="P160" i="2"/>
  <c r="P62" i="2"/>
  <c r="P142" i="2"/>
  <c r="P140" i="2"/>
  <c r="P161" i="2"/>
  <c r="P124" i="2"/>
  <c r="P71" i="2"/>
  <c r="P133" i="2"/>
  <c r="P120" i="2"/>
  <c r="P171" i="2"/>
  <c r="P68" i="2"/>
  <c r="P105" i="2"/>
  <c r="P167" i="2"/>
  <c r="P150" i="2"/>
  <c r="P148" i="2"/>
  <c r="P123" i="2"/>
  <c r="P69" i="2"/>
  <c r="P130" i="2"/>
  <c r="P184" i="2"/>
  <c r="P108" i="2"/>
  <c r="P59" i="2"/>
  <c r="P187" i="2"/>
  <c r="P157" i="2"/>
  <c r="P57" i="2"/>
  <c r="P138" i="2"/>
  <c r="P15" i="2" l="1"/>
  <c r="P181" i="2"/>
  <c r="P36" i="2"/>
  <c r="P179" i="2"/>
  <c r="P20" i="2"/>
  <c r="P66" i="2"/>
  <c r="P21" i="2"/>
  <c r="P73" i="2"/>
  <c r="P23" i="2"/>
  <c r="P80" i="2"/>
  <c r="P182" i="2"/>
  <c r="P19" i="2" l="1"/>
  <c r="P41" i="2"/>
  <c r="P16" i="2" s="1"/>
  <c r="P152" i="2"/>
  <c r="P154" i="2"/>
  <c r="P156" i="2"/>
  <c r="P155" i="2"/>
  <c r="P164" i="2"/>
  <c r="P166" i="2"/>
  <c r="P165" i="2"/>
  <c r="P163" i="2" l="1"/>
  <c r="P14" i="2"/>
  <c r="P37" i="2"/>
  <c r="P183" i="2"/>
  <c r="P43" i="4" l="1"/>
  <c r="P51" i="4"/>
  <c r="P53" i="4"/>
  <c r="P45" i="4"/>
  <c r="P50" i="4"/>
  <c r="P49" i="4"/>
  <c r="P55" i="4"/>
  <c r="P46" i="4"/>
  <c r="P47" i="4"/>
  <c r="P56" i="4"/>
  <c r="P48" i="4"/>
  <c r="P52" i="4"/>
  <c r="P54" i="4" l="1"/>
  <c r="P58" i="4" l="1"/>
  <c r="P69" i="4" l="1"/>
  <c r="P70" i="4"/>
  <c r="P61" i="4"/>
  <c r="P60" i="4"/>
  <c r="P67" i="4"/>
  <c r="P57" i="4"/>
  <c r="P59" i="4"/>
  <c r="P64" i="4"/>
  <c r="P71" i="4"/>
  <c r="P42" i="4" l="1"/>
  <c r="P68" i="4"/>
  <c r="P20" i="4"/>
  <c r="P66" i="4"/>
  <c r="P21" i="4"/>
  <c r="P73" i="4"/>
  <c r="P10" i="4"/>
  <c r="P19" i="4" l="1"/>
  <c r="P41" i="4"/>
  <c r="P78" i="4" l="1"/>
  <c r="P77" i="4"/>
  <c r="P81" i="4"/>
  <c r="P100" i="4" l="1"/>
  <c r="P23" i="4"/>
  <c r="P80" i="4"/>
  <c r="P87" i="4" l="1"/>
  <c r="P84" i="4"/>
  <c r="P185" i="4" l="1"/>
  <c r="P188" i="4"/>
  <c r="P183" i="4"/>
  <c r="P186" i="4"/>
  <c r="P187" i="4"/>
  <c r="P184" i="4"/>
  <c r="P25" i="4" l="1"/>
  <c r="P83" i="4"/>
  <c r="P181" i="4"/>
  <c r="P15" i="4" l="1"/>
  <c r="P182" i="4"/>
  <c r="P36" i="4"/>
  <c r="P179" i="4"/>
  <c r="P190" i="4" l="1"/>
  <c r="P112" i="4"/>
  <c r="P175" i="4"/>
  <c r="P113" i="4"/>
  <c r="P174" i="4"/>
  <c r="P114" i="4"/>
  <c r="P116" i="4"/>
  <c r="P107" i="4"/>
  <c r="P111" i="4"/>
  <c r="P34" i="4" l="1"/>
  <c r="P177" i="4"/>
  <c r="P12" i="4"/>
  <c r="P30" i="4" l="1"/>
  <c r="P144" i="4"/>
  <c r="P7" i="4"/>
  <c r="P133" i="4" l="1"/>
  <c r="P132" i="4"/>
  <c r="P129" i="4"/>
  <c r="P106" i="4"/>
  <c r="P137" i="4"/>
  <c r="P140" i="4"/>
  <c r="P105" i="4"/>
  <c r="P142" i="4"/>
  <c r="P115" i="4"/>
  <c r="P128" i="4"/>
  <c r="P119" i="4"/>
  <c r="P127" i="4"/>
  <c r="P131" i="4"/>
  <c r="P123" i="4"/>
  <c r="P103" i="4"/>
  <c r="P124" i="4"/>
  <c r="P138" i="4"/>
  <c r="P108" i="4"/>
  <c r="P141" i="4"/>
  <c r="P139" i="4"/>
  <c r="P136" i="4"/>
  <c r="P120" i="4"/>
  <c r="P146" i="4" l="1"/>
  <c r="P168" i="4"/>
  <c r="P27" i="4"/>
  <c r="P110" i="4"/>
  <c r="P157" i="4"/>
  <c r="P29" i="4"/>
  <c r="P135" i="4"/>
  <c r="P170" i="4"/>
  <c r="P130" i="4"/>
  <c r="P121" i="4"/>
  <c r="P167" i="4"/>
  <c r="P149" i="4"/>
  <c r="P148" i="4"/>
  <c r="P150" i="4"/>
  <c r="P171" i="4"/>
  <c r="P126" i="4"/>
  <c r="P145" i="4"/>
  <c r="P147" i="4"/>
  <c r="P104" i="4"/>
  <c r="P161" i="4"/>
  <c r="P28" i="4"/>
  <c r="P118" i="4"/>
  <c r="P169" i="4"/>
  <c r="P151" i="4"/>
  <c r="P160" i="4"/>
  <c r="P159" i="4"/>
  <c r="P158" i="4"/>
  <c r="P26" i="4"/>
  <c r="P102" i="4"/>
  <c r="P122" i="4"/>
  <c r="P125" i="4"/>
  <c r="P152" i="4"/>
  <c r="P32" i="4" l="1"/>
  <c r="P173" i="4"/>
  <c r="P16" i="4" s="1"/>
  <c r="P14" i="4"/>
  <c r="P37" i="4"/>
  <c r="P165" i="4" l="1"/>
  <c r="P156" i="4"/>
  <c r="P163" i="4"/>
  <c r="P164" i="4"/>
  <c r="P154" i="4"/>
  <c r="P155" i="4"/>
  <c r="P166" i="4"/>
</calcChain>
</file>

<file path=xl/sharedStrings.xml><?xml version="1.0" encoding="utf-8"?>
<sst xmlns="http://schemas.openxmlformats.org/spreadsheetml/2006/main" count="633" uniqueCount="300">
  <si>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</si>
  <si>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</si>
  <si>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</si>
  <si>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</si>
  <si>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</si>
  <si>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</si>
  <si>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</si>
  <si>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</si>
  <si>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</si>
  <si>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</si>
  <si>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</si>
  <si>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</si>
  <si>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</si>
  <si>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</si>
  <si>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</si>
  <si>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</si>
  <si>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</si>
  <si>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</si>
  <si>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</si>
  <si>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</si>
  <si>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</si>
  <si>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</si>
  <si>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</si>
  <si>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</si>
  <si>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</si>
  <si>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</si>
  <si>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</si>
  <si>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</si>
  <si>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</si>
  <si>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</si>
  <si>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</si>
  <si>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</si>
  <si>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</si>
  <si>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</si>
  <si>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</si>
  <si>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</si>
  <si>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</si>
  <si>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</si>
  <si>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</si>
  <si>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</si>
  <si>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</si>
  <si>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Tinglysningsafgift mv. i alt</t>
  </si>
  <si>
    <t>Øvrige skatter i alt</t>
  </si>
  <si>
    <t>Merværdiafgift i alt</t>
  </si>
  <si>
    <t>38.21.01.10</t>
  </si>
  <si>
    <t>38.21.01.11</t>
  </si>
  <si>
    <t>Energiafgifter mv. i alt</t>
  </si>
  <si>
    <t>38.22.01</t>
  </si>
  <si>
    <t>38.22.03</t>
  </si>
  <si>
    <t>38.22.05</t>
  </si>
  <si>
    <t>Afgifter vedr. motorkøretøjer i alt</t>
  </si>
  <si>
    <t>38.23.05</t>
  </si>
  <si>
    <t>38.23.07</t>
  </si>
  <si>
    <t>38.24.01</t>
  </si>
  <si>
    <t>38.24.01.15/16</t>
  </si>
  <si>
    <t>38.24.01.43</t>
  </si>
  <si>
    <t>38.24.01.45/46</t>
  </si>
  <si>
    <t>38.24.01.50/51</t>
  </si>
  <si>
    <t>38.24.01.60/61</t>
  </si>
  <si>
    <t>38.24.01.65</t>
  </si>
  <si>
    <t>38.24.01.75/76</t>
  </si>
  <si>
    <t>38.27.01</t>
  </si>
  <si>
    <t>38.27.01.20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</si>
  <si>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</si>
  <si>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</si>
  <si>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</si>
  <si>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</si>
  <si>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</si>
  <si>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</si>
  <si>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</si>
  <si>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</si>
  <si>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</si>
  <si>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38.28.11</t>
  </si>
  <si>
    <t>38.28.21</t>
  </si>
  <si>
    <t>38.28.71</t>
  </si>
  <si>
    <t>38.28.71.10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</si>
  <si>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</si>
  <si>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</si>
  <si>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</si>
  <si>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</si>
  <si>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</si>
  <si>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</si>
  <si>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</si>
  <si>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</si>
  <si>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</si>
  <si>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</si>
  <si>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</si>
  <si>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</si>
  <si>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</si>
  <si>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</si>
  <si>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</si>
  <si>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</si>
  <si>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</si>
  <si>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</si>
  <si>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</si>
  <si>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</si>
  <si>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</si>
  <si>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</si>
  <si>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</si>
  <si>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</si>
  <si>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</si>
  <si>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</si>
  <si>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</si>
  <si>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</si>
  <si>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</si>
  <si>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</si>
  <si>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</si>
  <si>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</si>
  <si>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</si>
  <si>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</si>
  <si>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</si>
  <si>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</si>
  <si>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</si>
  <si>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</si>
  <si>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</si>
  <si>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</si>
  <si>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</si>
  <si>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</si>
  <si>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</si>
  <si>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</si>
  <si>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</si>
  <si>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</si>
  <si>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</si>
  <si>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</si>
  <si>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</si>
  <si>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</si>
  <si>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</si>
  <si>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</si>
  <si>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</si>
  <si>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</si>
  <si>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</si>
  <si>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</si>
  <si>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</si>
  <si>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</si>
  <si>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</si>
  <si>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</si>
  <si>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</si>
  <si>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</si>
  <si>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</si>
  <si>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</si>
  <si>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</si>
  <si>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</si>
  <si>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</si>
  <si>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</si>
  <si>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</si>
  <si>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</si>
  <si>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</si>
  <si>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</si>
  <si>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</si>
  <si>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</si>
  <si>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</si>
  <si>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</si>
  <si>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</si>
  <si>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</si>
  <si>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</si>
  <si>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</si>
  <si>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</si>
  <si>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</si>
  <si>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</si>
  <si>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</si>
  <si>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</si>
  <si>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</si>
  <si>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</si>
  <si>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</si>
  <si>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</si>
  <si>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</si>
  <si>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</si>
  <si>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</si>
  <si>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</si>
  <si>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</si>
  <si>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</si>
  <si>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</si>
  <si>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</si>
  <si>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</si>
  <si>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</si>
  <si>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</si>
  <si>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</si>
  <si>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</si>
  <si>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</si>
  <si>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</si>
  <si>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</si>
  <si>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Tillægsafgift af alkoholsodavand</t>
  </si>
  <si>
    <t xml:space="preserve">  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</si>
  <si>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</si>
  <si>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</si>
  <si>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</si>
  <si>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</si>
  <si>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</si>
  <si>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</si>
  <si>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</si>
  <si>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</si>
  <si>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</si>
  <si>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>38.27.01.60</t>
  </si>
  <si>
    <t>38.27.01.70</t>
  </si>
  <si>
    <t>Arbejdsskadeafgift</t>
  </si>
  <si>
    <t>38.42</t>
  </si>
  <si>
    <t xml:space="preserve">    Arbejdsskadeafgift</t>
  </si>
  <si>
    <t>Heraf</t>
  </si>
  <si>
    <t xml:space="preserve">     Skadeforsikringsafgift</t>
  </si>
  <si>
    <t xml:space="preserve">     Tinglysningsafgift u. skadeforsikringsafgift</t>
  </si>
  <si>
    <t xml:space="preserve">    Børnefamilieydelse</t>
  </si>
  <si>
    <t>A-skat</t>
  </si>
  <si>
    <t>Arbejdsmarkedsbidrag løn</t>
  </si>
  <si>
    <t>Arbejdsmarkedsbidrag  pensionsindb.</t>
  </si>
  <si>
    <t>Udbytteskat</t>
  </si>
  <si>
    <t>§55-beløb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</si>
  <si>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</si>
  <si>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</si>
  <si>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</si>
  <si>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</si>
  <si>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</si>
  <si>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</si>
  <si>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Andre skatter m.v</t>
  </si>
  <si>
    <t>Børnefamilieydelse</t>
  </si>
  <si>
    <t>38.13.11.10/11</t>
  </si>
  <si>
    <t>38.19.71</t>
  </si>
  <si>
    <t>38.22.01.10/11</t>
  </si>
  <si>
    <t>38.22.01.20/21</t>
  </si>
  <si>
    <t>38.22.01.40/41</t>
  </si>
  <si>
    <t>38.23.01.10</t>
  </si>
  <si>
    <t>38.23.01.11</t>
  </si>
  <si>
    <t xml:space="preserve">  Afskrivning, vægtafgift ( grøn ejerafgift )</t>
  </si>
  <si>
    <t>38.23.03.10</t>
  </si>
  <si>
    <t>38.23.03.11</t>
  </si>
  <si>
    <t xml:space="preserve">  Afskrivning, registreringsafgift</t>
  </si>
  <si>
    <t>38.24.01.10/11</t>
  </si>
  <si>
    <t>38.24.01.30/31</t>
  </si>
  <si>
    <t>38.24.01.40/41</t>
  </si>
  <si>
    <t>38.24.01.70/71</t>
  </si>
  <si>
    <t>38.24.01.77/79</t>
  </si>
  <si>
    <t>38.24.01.80/81</t>
  </si>
  <si>
    <t xml:space="preserve">      Afgift af mineralsk fosfor</t>
  </si>
  <si>
    <t>38.27.01.10/11</t>
  </si>
  <si>
    <t xml:space="preserve">     Afgift af væddemål</t>
  </si>
  <si>
    <t xml:space="preserve">     Afgift af online kasinospil</t>
  </si>
  <si>
    <t xml:space="preserve">     Det Danske Klasselotteri A/S</t>
  </si>
  <si>
    <t>38.28.01.40</t>
  </si>
  <si>
    <t>38.28.03.10</t>
  </si>
  <si>
    <t xml:space="preserve">      Tobaksafgift</t>
  </si>
  <si>
    <t>38.28.03.11</t>
  </si>
  <si>
    <t xml:space="preserve">      Afskrivning, tobaksafgift</t>
  </si>
  <si>
    <t xml:space="preserve">  Afgift af chokolade, konsumis og mineralvand mv. i alt</t>
  </si>
  <si>
    <t>38.28.05.10</t>
  </si>
  <si>
    <t>38.28.05.11</t>
  </si>
  <si>
    <t xml:space="preserve">      Afskrivning, afgift af chokolade mv. </t>
  </si>
  <si>
    <t>38.28.05.20/21</t>
  </si>
  <si>
    <t>38.28.71.11</t>
  </si>
  <si>
    <t xml:space="preserve">      Afskrivninger, blandede told og afgifter mv.</t>
  </si>
  <si>
    <t>38.28.71.20</t>
  </si>
  <si>
    <t xml:space="preserve">      Diverse ophævede skatter</t>
  </si>
  <si>
    <t>Lønsumsafgift i alt</t>
  </si>
  <si>
    <t>38.41.02.10</t>
  </si>
  <si>
    <t xml:space="preserve">      Lønsumsafgift</t>
  </si>
  <si>
    <t>38.41.02.11</t>
  </si>
  <si>
    <t xml:space="preserve">      Afskrivning, lønsumsafgift</t>
  </si>
  <si>
    <t>Stamdata for regneark</t>
  </si>
  <si>
    <t>Filnavn:</t>
  </si>
  <si>
    <t>Beskrivelse:</t>
  </si>
  <si>
    <t>Baggrund:</t>
  </si>
  <si>
    <t>Kilde:</t>
  </si>
  <si>
    <t>Udviklet af:</t>
  </si>
  <si>
    <t>Senest opdateret:</t>
  </si>
  <si>
    <t>Skatteministeriet</t>
  </si>
  <si>
    <t>Indtægtslisterne tilsendes Folketinget og er endvidere tilgængelige på www.skm.dk</t>
  </si>
  <si>
    <t>Bogførte månedlige indtægter fra skatter og afgifter, som opkræves af staten og indgår på finanslovens § 38.</t>
  </si>
  <si>
    <t>Listen er udarbejdet med udgangspunkt i de bogførte indtægter på statsregnskabet i Moderniseringsstyrelsens SKS-system</t>
  </si>
  <si>
    <t>Faneblade</t>
  </si>
  <si>
    <t>Bemærkninger</t>
  </si>
  <si>
    <t>Indtægtslister 2017</t>
  </si>
  <si>
    <t>Jan 2017</t>
  </si>
  <si>
    <t>Feb 2017</t>
  </si>
  <si>
    <t>Mar 2017</t>
  </si>
  <si>
    <t>Apr 2017</t>
  </si>
  <si>
    <t>Maj 2017</t>
  </si>
  <si>
    <t>Jun 2017</t>
  </si>
  <si>
    <t>Jul 2017</t>
  </si>
  <si>
    <t>Aug 2017</t>
  </si>
  <si>
    <t>Sep 2017</t>
  </si>
  <si>
    <t>Okt 2017</t>
  </si>
  <si>
    <t>Nov 2017</t>
  </si>
  <si>
    <t>Dec 2017</t>
  </si>
  <si>
    <t>Indtægtslister_2017</t>
  </si>
  <si>
    <t xml:space="preserve">På indtægtslisten er det lagt til grund, at afskrivningskonti som hovedregel udspecificeres, hvis der i både 2015 og 2016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</si>
  <si>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Indtægtslister 2018</t>
  </si>
  <si>
    <t>Jan 2018</t>
  </si>
  <si>
    <t>Feb 2018</t>
  </si>
  <si>
    <t>Mar 2018</t>
  </si>
  <si>
    <t>Apr 2018</t>
  </si>
  <si>
    <t>Maj 2018</t>
  </si>
  <si>
    <t>Jun 2018</t>
  </si>
  <si>
    <t>Jul 2018</t>
  </si>
  <si>
    <t>Aug 2018</t>
  </si>
  <si>
    <t>Nov 2018</t>
  </si>
  <si>
    <t>Indtægtslister_2018</t>
  </si>
  <si>
    <t xml:space="preserve">På indtægtslisten er det lagt til grund, at afskrivningskonti som hovedregel udspecificeres, hvis der i både 2016 og 2017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</si>
  <si>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Sep. 2018</t>
  </si>
  <si>
    <t>Okt. 2018</t>
  </si>
  <si>
    <t>Indtaegstliste2018.xlsx</t>
  </si>
  <si>
    <t xml:space="preserve"> </t>
  </si>
  <si>
    <t>Dec.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</si>
</sst>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.##0"/>
    <numFmt numFmtId="165" formatCode="d\.\ mmmm\ yyyy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128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3" fontId="1" fillId="0" borderId="0" xfId="0" quotePrefix="1" applyNumberFormat="1" applyFont="1" applyAlignment="1"/>
    <xf numFmtId="3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quotePrefix="1" applyFont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3" fontId="1" fillId="0" borderId="3" xfId="0" quotePrefix="1" applyNumberFormat="1" applyFont="1" applyBorder="1" applyAlignment="1"/>
    <xf numFmtId="3" fontId="1" fillId="0" borderId="4" xfId="0" quotePrefix="1" applyNumberFormat="1" applyFont="1" applyBorder="1" applyAlignment="1"/>
    <xf numFmtId="0" fontId="1" fillId="0" borderId="5" xfId="0" applyFont="1" applyBorder="1" applyAlignment="1"/>
    <xf numFmtId="3" fontId="4" fillId="0" borderId="6" xfId="0" quotePrefix="1" applyNumberFormat="1" applyFont="1" applyBorder="1" applyAlignment="1"/>
    <xf numFmtId="3" fontId="4" fillId="0" borderId="7" xfId="0" quotePrefix="1" applyNumberFormat="1" applyFont="1" applyBorder="1" applyAlignment="1"/>
    <xf numFmtId="3" fontId="1" fillId="0" borderId="7" xfId="0" quotePrefix="1" applyNumberFormat="1" applyFont="1" applyBorder="1" applyAlignment="1"/>
    <xf numFmtId="3" fontId="1" fillId="0" borderId="6" xfId="0" quotePrefix="1" applyNumberFormat="1" applyFont="1" applyBorder="1" applyAlignment="1"/>
    <xf numFmtId="0" fontId="4" fillId="0" borderId="8" xfId="0" quotePrefix="1" applyFont="1" applyBorder="1" applyAlignment="1"/>
    <xf numFmtId="0" fontId="4" fillId="0" borderId="8" xfId="0" applyFont="1" applyBorder="1" applyAlignment="1"/>
    <xf numFmtId="3" fontId="4" fillId="0" borderId="9" xfId="0" quotePrefix="1" applyNumberFormat="1" applyFont="1" applyBorder="1" applyAlignment="1"/>
    <xf numFmtId="0" fontId="1" fillId="0" borderId="10" xfId="0" applyFont="1" applyBorder="1" applyAlignment="1"/>
    <xf numFmtId="0" fontId="4" fillId="0" borderId="3" xfId="0" applyFont="1" applyBorder="1" applyAlignment="1"/>
    <xf numFmtId="3" fontId="4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7" xfId="0" applyNumberFormat="1" applyFont="1" applyBorder="1" applyAlignment="1"/>
    <xf numFmtId="3" fontId="1" fillId="0" borderId="6" xfId="0" applyNumberFormat="1" applyFont="1" applyBorder="1" applyAlignment="1"/>
    <xf numFmtId="0" fontId="1" fillId="0" borderId="13" xfId="0" applyFont="1" applyBorder="1" applyAlignment="1"/>
    <xf numFmtId="3" fontId="1" fillId="0" borderId="14" xfId="0" applyNumberFormat="1" applyFont="1" applyBorder="1" applyAlignment="1"/>
    <xf numFmtId="0" fontId="4" fillId="0" borderId="1" xfId="0" applyFont="1" applyBorder="1" applyAlignment="1"/>
    <xf numFmtId="3" fontId="4" fillId="0" borderId="15" xfId="0" applyNumberFormat="1" applyFont="1" applyBorder="1" applyAlignment="1"/>
    <xf numFmtId="0" fontId="4" fillId="0" borderId="2" xfId="0" applyFont="1" applyBorder="1" applyAlignment="1"/>
    <xf numFmtId="0" fontId="1" fillId="0" borderId="8" xfId="0" applyFont="1" applyBorder="1" applyAlignment="1"/>
    <xf numFmtId="3" fontId="1" fillId="0" borderId="9" xfId="0" applyNumberFormat="1" applyFont="1" applyBorder="1" applyAlignment="1"/>
    <xf numFmtId="0" fontId="1" fillId="0" borderId="7" xfId="0" applyFont="1" applyBorder="1" applyAlignment="1"/>
    <xf numFmtId="0" fontId="4" fillId="0" borderId="3" xfId="0" applyNumberFormat="1" applyFont="1" applyBorder="1" applyAlignment="1"/>
    <xf numFmtId="0" fontId="1" fillId="0" borderId="16" xfId="0" applyNumberFormat="1" applyFont="1" applyBorder="1" applyAlignment="1"/>
    <xf numFmtId="3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5" fillId="0" borderId="5" xfId="0" applyNumberFormat="1" applyFont="1" applyBorder="1" applyAlignment="1"/>
    <xf numFmtId="0" fontId="1" fillId="0" borderId="13" xfId="0" applyNumberFormat="1" applyFont="1" applyFill="1" applyBorder="1" applyAlignment="1"/>
    <xf numFmtId="0" fontId="4" fillId="0" borderId="1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0" applyFont="1" applyAlignme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18" xfId="0" applyNumberFormat="1" applyFont="1" applyBorder="1" applyAlignment="1"/>
    <xf numFmtId="17" fontId="4" fillId="0" borderId="17" xfId="0" quotePrefix="1" applyNumberFormat="1" applyFont="1" applyFill="1" applyBorder="1" applyAlignment="1">
      <alignment horizontal="center"/>
    </xf>
    <xf numFmtId="17" fontId="1" fillId="0" borderId="1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3" fontId="1" fillId="0" borderId="6" xfId="0" applyNumberFormat="1" applyFont="1" applyFill="1" applyBorder="1" applyAlignment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 applyAlignment="1"/>
    <xf numFmtId="3" fontId="1" fillId="0" borderId="0" xfId="0" applyNumberFormat="1" applyFont="1" applyBorder="1" applyAlignment="1"/>
    <xf numFmtId="3" fontId="1" fillId="0" borderId="12" xfId="0" applyNumberFormat="1" applyFont="1" applyFill="1" applyBorder="1" applyAlignment="1"/>
    <xf numFmtId="3" fontId="1" fillId="0" borderId="9" xfId="0" applyNumberFormat="1" applyFont="1" applyFill="1" applyBorder="1" applyAlignment="1"/>
    <xf numFmtId="3" fontId="4" fillId="0" borderId="11" xfId="0" applyNumberFormat="1" applyFont="1" applyFill="1" applyBorder="1" applyAlignment="1"/>
    <xf numFmtId="3" fontId="1" fillId="0" borderId="7" xfId="0" quotePrefix="1" applyNumberFormat="1" applyFont="1" applyFill="1" applyBorder="1" applyAlignment="1"/>
    <xf numFmtId="3" fontId="4" fillId="0" borderId="15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6" xfId="0" quotePrefix="1" applyNumberFormat="1" applyFont="1" applyFill="1" applyBorder="1" applyAlignment="1"/>
    <xf numFmtId="3" fontId="4" fillId="0" borderId="17" xfId="0" applyNumberFormat="1" applyFont="1" applyFill="1" applyBorder="1" applyAlignment="1"/>
    <xf numFmtId="3" fontId="4" fillId="0" borderId="7" xfId="0" quotePrefix="1" applyNumberFormat="1" applyFont="1" applyFill="1" applyBorder="1" applyAlignment="1"/>
    <xf numFmtId="0" fontId="1" fillId="0" borderId="7" xfId="0" applyFont="1" applyFill="1" applyBorder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3" fontId="4" fillId="0" borderId="0" xfId="0" applyNumberFormat="1" applyFont="1" applyBorder="1" applyAlignment="1"/>
    <xf numFmtId="0" fontId="0" fillId="0" borderId="0" xfId="0" applyFont="1" applyBorder="1" applyAlignment="1"/>
    <xf numFmtId="0" fontId="4" fillId="0" borderId="13" xfId="0" applyFont="1" applyBorder="1" applyAlignment="1"/>
    <xf numFmtId="0" fontId="0" fillId="0" borderId="13" xfId="0" applyFont="1" applyBorder="1" applyAlignment="1"/>
    <xf numFmtId="3" fontId="0" fillId="0" borderId="14" xfId="0" applyNumberFormat="1" applyFont="1" applyBorder="1" applyAlignment="1"/>
    <xf numFmtId="0" fontId="0" fillId="0" borderId="0" xfId="0" applyFont="1" applyAlignment="1"/>
    <xf numFmtId="3" fontId="4" fillId="0" borderId="9" xfId="0" applyNumberFormat="1" applyFont="1" applyBorder="1" applyAlignment="1"/>
    <xf numFmtId="3" fontId="1" fillId="0" borderId="20" xfId="0" applyNumberFormat="1" applyFont="1" applyBorder="1" applyAlignment="1"/>
    <xf numFmtId="0" fontId="1" fillId="0" borderId="18" xfId="0" applyFont="1" applyBorder="1" applyAlignment="1"/>
    <xf numFmtId="3" fontId="1" fillId="0" borderId="21" xfId="0" quotePrefix="1" applyNumberFormat="1" applyFont="1" applyBorder="1" applyAlignment="1"/>
    <xf numFmtId="3" fontId="1" fillId="0" borderId="21" xfId="0" quotePrefix="1" applyNumberFormat="1" applyFont="1" applyFill="1" applyBorder="1" applyAlignment="1"/>
    <xf numFmtId="0" fontId="1" fillId="0" borderId="22" xfId="0" applyFont="1" applyBorder="1" applyAlignment="1"/>
    <xf numFmtId="3" fontId="1" fillId="0" borderId="23" xfId="0" quotePrefix="1" applyNumberFormat="1" applyFont="1" applyBorder="1" applyAlignment="1"/>
    <xf numFmtId="0" fontId="1" fillId="0" borderId="24" xfId="0" applyNumberFormat="1" applyFont="1" applyBorder="1" applyAlignment="1"/>
    <xf numFmtId="3" fontId="1" fillId="0" borderId="25" xfId="0" applyNumberFormat="1" applyFont="1" applyBorder="1" applyAlignment="1"/>
    <xf numFmtId="0" fontId="0" fillId="0" borderId="13" xfId="0" applyNumberFormat="1" applyFont="1" applyBorder="1" applyAlignment="1"/>
    <xf numFmtId="164" fontId="0" fillId="0" borderId="0" xfId="0" applyNumberFormat="1" applyFill="1" applyBorder="1"/>
    <xf numFmtId="164" fontId="0" fillId="0" borderId="0" xfId="0" applyNumberFormat="1" applyFill="1"/>
    <xf numFmtId="164" fontId="0" fillId="0" borderId="26" xfId="0" applyNumberFormat="1" applyFill="1" applyBorder="1"/>
    <xf numFmtId="164" fontId="0" fillId="0" borderId="27" xfId="0" applyNumberFormat="1" applyFill="1" applyBorder="1"/>
    <xf numFmtId="3" fontId="1" fillId="0" borderId="28" xfId="0" applyNumberFormat="1" applyFont="1" applyBorder="1" applyAlignment="1"/>
    <xf numFmtId="0" fontId="1" fillId="0" borderId="29" xfId="0" applyNumberFormat="1" applyFont="1" applyBorder="1" applyAlignment="1"/>
    <xf numFmtId="0" fontId="4" fillId="0" borderId="30" xfId="0" applyNumberFormat="1" applyFont="1" applyBorder="1" applyAlignment="1"/>
    <xf numFmtId="0" fontId="0" fillId="0" borderId="0" xfId="0" applyNumberFormat="1" applyFont="1" applyBorder="1" applyAlignment="1"/>
    <xf numFmtId="0" fontId="0" fillId="0" borderId="26" xfId="0" applyFont="1" applyBorder="1" applyAlignment="1"/>
    <xf numFmtId="0" fontId="0" fillId="0" borderId="26" xfId="0" applyNumberFormat="1" applyFont="1" applyBorder="1" applyAlignment="1"/>
    <xf numFmtId="3" fontId="0" fillId="0" borderId="14" xfId="0" applyNumberFormat="1" applyFont="1" applyFill="1" applyBorder="1" applyAlignment="1"/>
    <xf numFmtId="3" fontId="1" fillId="0" borderId="4" xfId="0" applyNumberFormat="1" applyFont="1" applyFill="1" applyBorder="1" applyAlignment="1"/>
    <xf numFmtId="3" fontId="1" fillId="0" borderId="31" xfId="0" applyNumberFormat="1" applyFont="1" applyBorder="1" applyAlignment="1"/>
    <xf numFmtId="3" fontId="1" fillId="0" borderId="31" xfId="0" applyNumberFormat="1" applyFont="1" applyFill="1" applyBorder="1" applyAlignment="1"/>
    <xf numFmtId="3" fontId="0" fillId="0" borderId="7" xfId="0" applyNumberFormat="1" applyBorder="1" applyAlignment="1"/>
    <xf numFmtId="0" fontId="3" fillId="0" borderId="32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left" vertical="center"/>
    </xf>
    <xf numFmtId="3" fontId="1" fillId="0" borderId="23" xfId="0" quotePrefix="1" applyNumberFormat="1" applyFont="1" applyFill="1" applyBorder="1" applyAlignment="1"/>
    <xf numFmtId="3" fontId="4" fillId="0" borderId="9" xfId="0" quotePrefix="1" applyNumberFormat="1" applyFont="1" applyFill="1" applyBorder="1" applyAlignment="1"/>
    <xf numFmtId="3" fontId="4" fillId="0" borderId="9" xfId="0" applyNumberFormat="1" applyFont="1" applyFill="1" applyBorder="1" applyAlignment="1"/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7" xfId="0" applyNumberFormat="1" applyFont="1" applyBorder="1" applyAlignment="1"/>
    <xf numFmtId="3" fontId="0" fillId="0" borderId="7" xfId="0" applyNumberFormat="1" applyFont="1" applyFill="1" applyBorder="1" applyAlignment="1"/>
    <xf numFmtId="3" fontId="0" fillId="0" borderId="34" xfId="0" applyNumberFormat="1" applyFont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/>
    <xf numFmtId="14" fontId="8" fillId="0" borderId="0" xfId="0" applyNumberFormat="1" applyFont="1" applyAlignment="1">
      <alignment vertical="top"/>
    </xf>
    <xf numFmtId="0" fontId="8" fillId="0" borderId="32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vertical="top" wrapText="1"/>
    </xf>
  </cellXfs>
  <cellStyles count="3">
    <cellStyle name="Komma" xfId="1" builtinId="3"/>
    <cellStyle name="Normal" xfId="0" builtinId="0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64"/>
  <sheetViews>
    <sheetView showGridLines="0" workbookViewId="0">
      <selection activeCell="F17" sqref="F17"/>
    </sheetView>
  </sheetViews>
  <sheetFormatPr defaultRowHeight="12.75" x14ac:dyDescent="0.2"/>
  <cols>
    <col min="1" max="1" width="2.6640625" style="122" customWidth="1"/>
    <col min="2" max="2" width="30.83203125" style="122" customWidth="1"/>
    <col min="3" max="3" width="111" style="122" customWidth="1"/>
    <col min="4" max="4" width="17" style="122" customWidth="1"/>
    <col min="5" max="8" width="15.83203125" style="122" customWidth="1"/>
    <col min="9" max="254" width="9.83203125" style="122" customWidth="1"/>
    <col min="255" max="16384" width="9.33203125" style="122"/>
  </cols>
  <sheetData>
    <row r="1" spans="1:7" ht="15" customHeight="1" x14ac:dyDescent="0.2">
      <c r="A1" s="121"/>
      <c r="B1" s="121"/>
      <c r="C1" s="121"/>
      <c r="D1" s="121"/>
      <c r="E1" s="121"/>
      <c r="F1" s="121"/>
      <c r="G1" s="121"/>
    </row>
    <row r="2" spans="1:7" ht="15" customHeight="1" x14ac:dyDescent="0.2">
      <c r="A2" s="121"/>
      <c r="B2" s="121"/>
      <c r="C2" s="123"/>
      <c r="D2" s="123">
        <f ca="1">NOW()</f>
        <v>43557.663584837966</v>
      </c>
      <c r="E2" s="121"/>
      <c r="F2" s="121"/>
      <c r="G2" s="121"/>
    </row>
    <row r="3" spans="1:7" ht="15" customHeight="1" thickBot="1" x14ac:dyDescent="0.25">
      <c r="A3" s="121"/>
      <c r="B3" s="108" t="s">
        <v>255</v>
      </c>
      <c r="C3" s="124"/>
      <c r="D3" s="124"/>
      <c r="E3" s="121"/>
      <c r="F3" s="121"/>
      <c r="G3" s="121"/>
    </row>
    <row r="4" spans="1:7" ht="15" customHeight="1" thickTop="1" x14ac:dyDescent="0.2">
      <c r="A4" s="121"/>
      <c r="B4" s="121"/>
      <c r="C4" s="121"/>
      <c r="D4" s="121"/>
      <c r="E4" s="121"/>
      <c r="F4" s="121"/>
      <c r="G4" s="121"/>
    </row>
    <row r="5" spans="1:7" ht="15" customHeight="1" x14ac:dyDescent="0.2">
      <c r="A5" s="121"/>
      <c r="B5" s="109" t="s">
        <v>256</v>
      </c>
      <c r="C5" s="110" t="s">
        <v>297</v>
      </c>
      <c r="D5" s="121"/>
      <c r="E5" s="121"/>
      <c r="F5" s="121"/>
      <c r="G5" s="121"/>
    </row>
    <row r="6" spans="1:7" ht="15" customHeight="1" x14ac:dyDescent="0.2">
      <c r="A6" s="121"/>
      <c r="B6" s="109"/>
      <c r="C6" s="110"/>
      <c r="D6" s="121"/>
      <c r="E6" s="121"/>
      <c r="F6" s="121"/>
      <c r="G6" s="121"/>
    </row>
    <row r="7" spans="1:7" ht="30" customHeight="1" x14ac:dyDescent="0.2">
      <c r="A7" s="121"/>
      <c r="B7" s="109" t="s">
        <v>257</v>
      </c>
      <c r="C7" s="111" t="s">
        <v>264</v>
      </c>
      <c r="D7" s="121"/>
      <c r="E7" s="121"/>
      <c r="F7" s="121"/>
      <c r="G7" s="121"/>
    </row>
    <row r="8" spans="1:7" ht="15" customHeight="1" x14ac:dyDescent="0.2">
      <c r="A8" s="121"/>
      <c r="B8" s="109"/>
      <c r="C8" s="110"/>
      <c r="D8" s="121"/>
      <c r="E8" s="121"/>
      <c r="F8" s="121"/>
      <c r="G8" s="121"/>
    </row>
    <row r="9" spans="1:7" ht="15" customHeight="1" x14ac:dyDescent="0.2">
      <c r="A9" s="121"/>
      <c r="B9" s="109" t="s">
        <v>258</v>
      </c>
      <c r="C9" s="111" t="s">
        <v>263</v>
      </c>
      <c r="D9" s="121"/>
      <c r="E9" s="121"/>
      <c r="F9" s="121"/>
      <c r="G9" s="121"/>
    </row>
    <row r="10" spans="1:7" ht="15" customHeight="1" x14ac:dyDescent="0.2">
      <c r="A10" s="121"/>
      <c r="B10" s="109"/>
      <c r="C10" s="110"/>
      <c r="D10" s="121"/>
      <c r="E10" s="121"/>
      <c r="F10" s="121"/>
      <c r="G10" s="121"/>
    </row>
    <row r="11" spans="1:7" ht="30" customHeight="1" x14ac:dyDescent="0.2">
      <c r="A11" s="121"/>
      <c r="B11" s="109" t="s">
        <v>259</v>
      </c>
      <c r="C11" s="111" t="s">
        <v>265</v>
      </c>
      <c r="D11" s="121"/>
      <c r="E11" s="121"/>
      <c r="F11" s="121"/>
      <c r="G11" s="121"/>
    </row>
    <row r="12" spans="1:7" ht="15" customHeight="1" x14ac:dyDescent="0.2">
      <c r="A12" s="121"/>
      <c r="B12" s="109"/>
      <c r="C12" s="110"/>
      <c r="D12" s="121"/>
      <c r="E12" s="121"/>
      <c r="F12" s="121"/>
      <c r="G12" s="121"/>
    </row>
    <row r="13" spans="1:7" ht="15" customHeight="1" x14ac:dyDescent="0.2">
      <c r="A13" s="121"/>
      <c r="B13" s="109" t="s">
        <v>260</v>
      </c>
      <c r="C13" s="110" t="s">
        <v>262</v>
      </c>
      <c r="D13" s="121"/>
      <c r="E13" s="121"/>
      <c r="F13" s="121"/>
      <c r="G13" s="121"/>
    </row>
    <row r="14" spans="1:7" ht="15" customHeight="1" x14ac:dyDescent="0.2">
      <c r="A14" s="121"/>
      <c r="B14" s="109"/>
      <c r="C14" s="110"/>
      <c r="D14" s="121"/>
      <c r="E14" s="121"/>
      <c r="F14" s="121"/>
      <c r="G14" s="121"/>
    </row>
    <row r="15" spans="1:7" ht="15" customHeight="1" x14ac:dyDescent="0.2">
      <c r="A15" s="121"/>
      <c r="B15" s="109" t="s">
        <v>261</v>
      </c>
      <c r="C15" s="112">
        <f ca="1">D2</f>
        <v>43557.663584837966</v>
      </c>
      <c r="D15" s="121"/>
      <c r="E15" s="121"/>
      <c r="F15" s="121"/>
      <c r="G15" s="121"/>
    </row>
    <row r="16" spans="1:7" ht="15" customHeight="1" x14ac:dyDescent="0.2">
      <c r="A16" s="121"/>
      <c r="B16" s="109"/>
      <c r="C16" s="121"/>
      <c r="D16" s="121"/>
      <c r="E16" s="121"/>
      <c r="F16" s="121"/>
      <c r="G16" s="121"/>
    </row>
    <row r="17" spans="1:7" ht="15" customHeight="1" x14ac:dyDescent="0.2">
      <c r="A17" s="121"/>
      <c r="B17" s="109"/>
      <c r="C17" s="121"/>
      <c r="D17" s="121"/>
      <c r="E17" s="121"/>
      <c r="F17" s="121"/>
      <c r="G17" s="121"/>
    </row>
    <row r="18" spans="1:7" ht="15" customHeight="1" thickBot="1" x14ac:dyDescent="0.25">
      <c r="A18" s="121"/>
      <c r="B18" s="108" t="s">
        <v>266</v>
      </c>
      <c r="C18" s="108" t="s">
        <v>267</v>
      </c>
      <c r="D18" s="124"/>
      <c r="E18" s="121"/>
      <c r="F18" s="121"/>
      <c r="G18" s="121"/>
    </row>
    <row r="19" spans="1:7" ht="15" customHeight="1" thickTop="1" x14ac:dyDescent="0.2">
      <c r="A19" s="121"/>
      <c r="B19" s="109"/>
      <c r="C19" s="121"/>
      <c r="D19" s="121"/>
      <c r="E19" s="121"/>
      <c r="F19" s="121"/>
      <c r="G19" s="121"/>
    </row>
    <row r="20" spans="1:7" ht="15" customHeight="1" x14ac:dyDescent="0.2">
      <c r="A20" s="121"/>
      <c r="B20" s="109" t="s">
        <v>293</v>
      </c>
      <c r="C20" s="127" t="s">
        <v>294</v>
      </c>
      <c r="D20" s="121"/>
      <c r="E20" s="121"/>
      <c r="F20" s="121"/>
      <c r="G20" s="121"/>
    </row>
    <row r="21" spans="1:7" ht="15" customHeight="1" x14ac:dyDescent="0.2">
      <c r="A21" s="121"/>
      <c r="B21" s="109"/>
      <c r="C21" s="127"/>
      <c r="D21" s="121"/>
      <c r="E21" s="121"/>
      <c r="F21" s="121"/>
      <c r="G21" s="121"/>
    </row>
    <row r="22" spans="1:7" ht="15" customHeight="1" x14ac:dyDescent="0.2">
      <c r="A22" s="121"/>
      <c r="B22" s="109"/>
      <c r="C22" s="127"/>
      <c r="D22" s="121"/>
      <c r="E22" s="121"/>
      <c r="F22" s="121"/>
      <c r="G22" s="121"/>
    </row>
    <row r="23" spans="1:7" ht="15" customHeight="1" x14ac:dyDescent="0.2">
      <c r="A23" s="121"/>
      <c r="B23" s="109"/>
      <c r="C23" s="127"/>
      <c r="D23" s="121"/>
      <c r="E23" s="121"/>
      <c r="F23" s="121"/>
      <c r="G23" s="121"/>
    </row>
    <row r="24" spans="1:7" ht="15" customHeight="1" x14ac:dyDescent="0.2">
      <c r="A24" s="121"/>
      <c r="B24" s="109"/>
      <c r="C24" s="121"/>
      <c r="D24" s="121"/>
      <c r="E24" s="121"/>
      <c r="F24" s="121"/>
      <c r="G24" s="121"/>
    </row>
    <row r="25" spans="1:7" ht="15" customHeight="1" x14ac:dyDescent="0.2">
      <c r="A25" s="121"/>
      <c r="B25" s="109" t="s">
        <v>281</v>
      </c>
      <c r="C25" s="127" t="s">
        <v>282</v>
      </c>
      <c r="D25" s="121"/>
      <c r="E25" s="121"/>
      <c r="F25" s="121"/>
      <c r="G25" s="121"/>
    </row>
    <row r="26" spans="1:7" ht="15" customHeight="1" x14ac:dyDescent="0.2">
      <c r="A26" s="121"/>
      <c r="B26" s="109"/>
      <c r="C26" s="127"/>
      <c r="D26" s="121"/>
      <c r="E26" s="121"/>
      <c r="F26" s="121"/>
      <c r="G26" s="121"/>
    </row>
    <row r="27" spans="1:7" ht="15" customHeight="1" x14ac:dyDescent="0.2">
      <c r="A27" s="121"/>
      <c r="B27" s="109"/>
      <c r="C27" s="127"/>
      <c r="D27" s="121"/>
      <c r="E27" s="121"/>
      <c r="F27" s="121"/>
      <c r="G27" s="121"/>
    </row>
    <row r="28" spans="1:7" ht="15" customHeight="1" x14ac:dyDescent="0.2">
      <c r="A28" s="121"/>
      <c r="B28" s="109"/>
      <c r="C28" s="127"/>
      <c r="D28" s="121"/>
      <c r="E28" s="121"/>
      <c r="F28" s="121"/>
      <c r="G28" s="121"/>
    </row>
    <row r="29" spans="1:7" ht="15" customHeight="1" x14ac:dyDescent="0.2">
      <c r="A29" s="121"/>
      <c r="B29" s="109"/>
      <c r="C29" s="127"/>
      <c r="D29" s="121"/>
      <c r="E29" s="121"/>
      <c r="F29" s="121"/>
      <c r="G29" s="121"/>
    </row>
    <row r="30" spans="1:7" ht="15" customHeight="1" x14ac:dyDescent="0.2">
      <c r="A30" s="121"/>
      <c r="B30" s="109"/>
      <c r="C30" s="126"/>
      <c r="D30" s="121"/>
      <c r="E30" s="121"/>
      <c r="F30" s="121"/>
      <c r="G30" s="121"/>
    </row>
    <row r="31" spans="1:7" ht="15" customHeight="1" thickBot="1" x14ac:dyDescent="0.25">
      <c r="A31" s="121"/>
      <c r="B31" s="125"/>
      <c r="C31" s="125"/>
      <c r="D31" s="125"/>
      <c r="E31" s="121"/>
      <c r="F31" s="121"/>
      <c r="G31" s="121"/>
    </row>
    <row r="32" spans="1:7" ht="15" customHeight="1" x14ac:dyDescent="0.2">
      <c r="A32" s="121"/>
      <c r="B32" s="121"/>
      <c r="C32" s="121"/>
      <c r="D32" s="121"/>
      <c r="E32" s="121"/>
      <c r="F32" s="121"/>
      <c r="G32" s="121"/>
    </row>
    <row r="33" spans="1:7" ht="15" customHeight="1" x14ac:dyDescent="0.2">
      <c r="A33" s="121"/>
      <c r="B33" s="121"/>
      <c r="C33" s="121"/>
      <c r="D33" s="121"/>
      <c r="E33" s="121"/>
      <c r="F33" s="121"/>
      <c r="G33" s="121"/>
    </row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</sheetData>
  <mergeCells count="2">
    <mergeCell ref="C20:C23"/>
    <mergeCell ref="C25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472"/>
  <sheetViews>
    <sheetView showGridLines="0"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R28" sqref="R28"/>
    </sheetView>
  </sheetViews>
  <sheetFormatPr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  <c r="O1" s="1" t="s">
        <v>298</v>
      </c>
    </row>
    <row r="2" spans="1:17" ht="17.100000000000001" customHeight="1" thickBot="1" x14ac:dyDescent="0.3">
      <c r="B2" s="12" t="s">
        <v>283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284</v>
      </c>
      <c r="E3" s="57" t="s">
        <v>285</v>
      </c>
      <c r="F3" s="57" t="s">
        <v>286</v>
      </c>
      <c r="G3" s="57" t="s">
        <v>287</v>
      </c>
      <c r="H3" s="57" t="s">
        <v>288</v>
      </c>
      <c r="I3" s="53" t="s">
        <v>289</v>
      </c>
      <c r="J3" s="53" t="s">
        <v>290</v>
      </c>
      <c r="K3" s="53" t="s">
        <v>291</v>
      </c>
      <c r="L3" s="53" t="s">
        <v>295</v>
      </c>
      <c r="M3" s="53" t="s">
        <v>296</v>
      </c>
      <c r="N3" s="53" t="s">
        <v>292</v>
      </c>
      <c r="O3" s="53" t="s">
        <v>299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-3357753.7265300001</v>
      </c>
      <c r="E7" s="20">
        <v>-189573.91002000001</v>
      </c>
      <c r="F7" s="20">
        <v>-182960.34701</v>
      </c>
      <c r="G7" s="20">
        <v>-3238030.3425700003</v>
      </c>
      <c r="H7" s="20">
        <v>-190603.42864</v>
      </c>
      <c r="I7" s="20">
        <v>-185338.62586</v>
      </c>
      <c r="J7" s="20">
        <v>-3305135.6332899998</v>
      </c>
      <c r="K7" s="20">
        <v>-183017.77178000001</v>
      </c>
      <c r="L7" s="20">
        <v>-187324.80403</v>
      </c>
      <c r="M7" s="20">
        <v>-3289124.57596</v>
      </c>
      <c r="N7" s="20">
        <v>-185553.24418000001</v>
      </c>
      <c r="O7" s="20">
        <v>-161098.25860999999</v>
      </c>
      <c r="P7" s="20">
        <f>SUM(D7:O7)</f>
        <v>-14655514.668479998</v>
      </c>
    </row>
    <row r="8" spans="1:17" ht="12" customHeight="1" x14ac:dyDescent="0.2">
      <c r="C8" s="6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5" t="s">
        <v>200</v>
      </c>
      <c r="D10" s="22">
        <v>-3357753.7265300001</v>
      </c>
      <c r="E10" s="22">
        <v>-189573.91002000001</v>
      </c>
      <c r="F10" s="22">
        <v>-182960.34701</v>
      </c>
      <c r="G10" s="22">
        <v>-3238030.3425700003</v>
      </c>
      <c r="H10" s="22">
        <v>-190603.42864</v>
      </c>
      <c r="I10" s="67">
        <v>-185338.62586</v>
      </c>
      <c r="J10" s="67">
        <v>-3305135.6332899998</v>
      </c>
      <c r="K10" s="67">
        <v>-183017.77178000001</v>
      </c>
      <c r="L10" s="67">
        <v>-187324.80403</v>
      </c>
      <c r="M10" s="67">
        <v>-3289124.57596</v>
      </c>
      <c r="N10" s="22">
        <v>-185553.24418000001</v>
      </c>
      <c r="O10" s="22">
        <v>-161098.25860999999</v>
      </c>
      <c r="P10" s="22">
        <f t="shared" ref="P10:P73" si="0">SUM(D10:O10)</f>
        <v>-14655514.668479998</v>
      </c>
    </row>
    <row r="11" spans="1:17" ht="12" customHeight="1" x14ac:dyDescent="0.2">
      <c r="C11" s="1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7" ht="12" customHeight="1" x14ac:dyDescent="0.2">
      <c r="B12" s="1" t="s">
        <v>24</v>
      </c>
      <c r="C12" s="88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f>SUM(D12:O12)</f>
        <v>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74197251.347559974</v>
      </c>
      <c r="E14" s="62">
        <v>77486202.526649982</v>
      </c>
      <c r="F14" s="62">
        <v>76312737.80963999</v>
      </c>
      <c r="G14" s="62">
        <v>43371628.796190009</v>
      </c>
      <c r="H14" s="62">
        <v>55954930.671580002</v>
      </c>
      <c r="I14" s="62">
        <v>48807192.769909978</v>
      </c>
      <c r="J14" s="62">
        <v>39388318.923969992</v>
      </c>
      <c r="K14" s="62">
        <v>72147928.348540008</v>
      </c>
      <c r="L14" s="62">
        <v>50788874.664619997</v>
      </c>
      <c r="M14" s="62">
        <v>48751709.414759994</v>
      </c>
      <c r="N14" s="62">
        <v>81928875.34645997</v>
      </c>
      <c r="O14" s="62">
        <v>59579340.780989997</v>
      </c>
      <c r="P14" s="21">
        <f>SUM(D14:O14)</f>
        <v>728714991.40086997</v>
      </c>
    </row>
    <row r="15" spans="1:17" ht="12" customHeight="1" x14ac:dyDescent="0.2">
      <c r="C15" s="1" t="s">
        <v>85</v>
      </c>
      <c r="D15" s="22">
        <v>-386732.36603999994</v>
      </c>
      <c r="E15" s="22">
        <v>-175580.26334</v>
      </c>
      <c r="F15" s="22">
        <v>-148505.76886000001</v>
      </c>
      <c r="G15" s="22">
        <v>-81130.435549999995</v>
      </c>
      <c r="H15" s="22">
        <v>-169219.11529000002</v>
      </c>
      <c r="I15" s="67">
        <v>-120482.98137000001</v>
      </c>
      <c r="J15" s="67">
        <v>-163971.82319999998</v>
      </c>
      <c r="K15" s="67">
        <v>-90775.010350000011</v>
      </c>
      <c r="L15" s="67">
        <v>-1018406.6432200001</v>
      </c>
      <c r="M15" s="67">
        <v>-682059.46964999998</v>
      </c>
      <c r="N15" s="22">
        <v>-606235.65911000001</v>
      </c>
      <c r="O15" s="22">
        <v>-479615.34783000004</v>
      </c>
      <c r="P15" s="22">
        <f>SUM(D15:O15)</f>
        <v>-4122714.88381</v>
      </c>
    </row>
    <row r="16" spans="1:17" ht="12" customHeight="1" x14ac:dyDescent="0.2">
      <c r="C16" s="19" t="s">
        <v>86</v>
      </c>
      <c r="D16" s="23">
        <v>74583983.71359998</v>
      </c>
      <c r="E16" s="23">
        <v>77661782.789989978</v>
      </c>
      <c r="F16" s="23">
        <v>76461243.578499988</v>
      </c>
      <c r="G16" s="23">
        <v>43452759.231740005</v>
      </c>
      <c r="H16" s="23">
        <v>56124149.786870003</v>
      </c>
      <c r="I16" s="71">
        <v>48927675.75127998</v>
      </c>
      <c r="J16" s="71">
        <v>39552290.747169994</v>
      </c>
      <c r="K16" s="71">
        <v>72238703.358890012</v>
      </c>
      <c r="L16" s="71">
        <v>51807281.307839997</v>
      </c>
      <c r="M16" s="71">
        <v>49433768.884409994</v>
      </c>
      <c r="N16" s="23">
        <v>82535111.005569965</v>
      </c>
      <c r="O16" s="23">
        <v>60058956.128819995</v>
      </c>
      <c r="P16" s="89">
        <f>P41+P66+P73+P75+P80+P83+P102+P110+P118+P135+P144+P173+P177+P181+P190</f>
        <v>732837706.28467965</v>
      </c>
      <c r="Q16" s="9"/>
    </row>
    <row r="17" spans="2:16" ht="12" customHeight="1" x14ac:dyDescent="0.2">
      <c r="C17" s="6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25115359.310679987</v>
      </c>
      <c r="E19" s="22">
        <v>24746780.646479987</v>
      </c>
      <c r="F19" s="22">
        <v>30801575.723139994</v>
      </c>
      <c r="G19" s="22">
        <v>19778072.903020009</v>
      </c>
      <c r="H19" s="22">
        <v>24979422.566720005</v>
      </c>
      <c r="I19" s="67">
        <v>24365515.244639985</v>
      </c>
      <c r="J19" s="67">
        <v>21347682.182649996</v>
      </c>
      <c r="K19" s="67">
        <v>27194034.984660011</v>
      </c>
      <c r="L19" s="67">
        <v>25769673.509500008</v>
      </c>
      <c r="M19" s="67">
        <v>25138854.043489989</v>
      </c>
      <c r="N19" s="22">
        <v>21203381.959929992</v>
      </c>
      <c r="O19" s="22">
        <v>30091023.079819996</v>
      </c>
      <c r="P19" s="22">
        <f t="shared" si="0"/>
        <v>300531376.1547299</v>
      </c>
    </row>
    <row r="20" spans="2:16" ht="12" customHeight="1" x14ac:dyDescent="0.2">
      <c r="B20" s="1" t="s">
        <v>8</v>
      </c>
      <c r="C20" s="1" t="s">
        <v>88</v>
      </c>
      <c r="D20" s="22">
        <v>3325870.4951200001</v>
      </c>
      <c r="E20" s="22">
        <v>412454.83030000003</v>
      </c>
      <c r="F20" s="22">
        <v>21991281.89102</v>
      </c>
      <c r="G20" s="22">
        <v>-753582.16377999994</v>
      </c>
      <c r="H20" s="22">
        <v>-252194.91290999998</v>
      </c>
      <c r="I20" s="67">
        <v>998873.92540999991</v>
      </c>
      <c r="J20" s="67">
        <v>1629229.8522000001</v>
      </c>
      <c r="K20" s="67">
        <v>-556928.31286000006</v>
      </c>
      <c r="L20" s="67">
        <v>-269014.35183999996</v>
      </c>
      <c r="M20" s="67">
        <v>769926.78504999995</v>
      </c>
      <c r="N20" s="22">
        <v>34580682.672089994</v>
      </c>
      <c r="O20" s="22">
        <v>-164408.24463999999</v>
      </c>
      <c r="P20" s="22">
        <f t="shared" si="0"/>
        <v>61712192.46515999</v>
      </c>
    </row>
    <row r="21" spans="2:16" ht="12" customHeight="1" x14ac:dyDescent="0.2">
      <c r="B21" s="1" t="s">
        <v>9</v>
      </c>
      <c r="C21" s="1" t="s">
        <v>89</v>
      </c>
      <c r="D21" s="22">
        <v>15911647.332450001</v>
      </c>
      <c r="E21" s="22">
        <v>15631214.263259998</v>
      </c>
      <c r="F21" s="22">
        <v>12185.484730001539</v>
      </c>
      <c r="G21" s="22">
        <v>31853.806239999773</v>
      </c>
      <c r="H21" s="22">
        <v>633161.1733600006</v>
      </c>
      <c r="I21" s="67">
        <v>-186011.73835</v>
      </c>
      <c r="J21" s="67">
        <v>-1551.62877</v>
      </c>
      <c r="K21" s="67">
        <v>-13521.71408</v>
      </c>
      <c r="L21" s="67">
        <v>-17783.384690000003</v>
      </c>
      <c r="M21" s="67">
        <v>-72600.674889999995</v>
      </c>
      <c r="N21" s="22">
        <v>-2435256.9030300002</v>
      </c>
      <c r="O21" s="22">
        <v>-1126.2075600000001</v>
      </c>
      <c r="P21" s="22">
        <f t="shared" si="0"/>
        <v>29492209.808669999</v>
      </c>
    </row>
    <row r="22" spans="2:16" ht="12" customHeight="1" x14ac:dyDescent="0.2">
      <c r="B22" s="1" t="s">
        <v>11</v>
      </c>
      <c r="C22" s="1" t="s">
        <v>183</v>
      </c>
      <c r="D22" s="22">
        <v>656893.94908000005</v>
      </c>
      <c r="E22" s="22">
        <v>600749.51195000007</v>
      </c>
      <c r="F22" s="22">
        <v>503080.25099999999</v>
      </c>
      <c r="G22" s="22">
        <v>553584.44299999997</v>
      </c>
      <c r="H22" s="22">
        <v>491249.288</v>
      </c>
      <c r="I22" s="67">
        <v>600073.81499999994</v>
      </c>
      <c r="J22" s="67">
        <v>594701.27800000005</v>
      </c>
      <c r="K22" s="67">
        <v>573986.92099999997</v>
      </c>
      <c r="L22" s="67">
        <v>511705.52100000001</v>
      </c>
      <c r="M22" s="67">
        <v>540106.63051000005</v>
      </c>
      <c r="N22" s="22">
        <v>592808.11300000001</v>
      </c>
      <c r="O22" s="22">
        <v>1079361.8267699999</v>
      </c>
      <c r="P22" s="22">
        <f t="shared" si="0"/>
        <v>7298301.5483100004</v>
      </c>
    </row>
    <row r="23" spans="2:16" ht="12" customHeight="1" x14ac:dyDescent="0.2">
      <c r="B23" s="1" t="s">
        <v>12</v>
      </c>
      <c r="C23" s="1" t="s">
        <v>90</v>
      </c>
      <c r="D23" s="22">
        <v>17953.044329999997</v>
      </c>
      <c r="E23" s="22">
        <v>4594.1349700000001</v>
      </c>
      <c r="F23" s="22">
        <v>3025.0710899999999</v>
      </c>
      <c r="G23" s="22">
        <v>4720.2573700000003</v>
      </c>
      <c r="H23" s="22">
        <v>13069.212029999999</v>
      </c>
      <c r="I23" s="67">
        <v>6342.3918800000001</v>
      </c>
      <c r="J23" s="67">
        <v>8368.9061500000007</v>
      </c>
      <c r="K23" s="67">
        <v>4467.7376199999999</v>
      </c>
      <c r="L23" s="67">
        <v>1664.1508999999999</v>
      </c>
      <c r="M23" s="67">
        <v>10724.719289999999</v>
      </c>
      <c r="N23" s="22">
        <v>28560.068920000002</v>
      </c>
      <c r="O23" s="22">
        <v>3041.9643999999998</v>
      </c>
      <c r="P23" s="22">
        <f t="shared" si="0"/>
        <v>106531.65895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16015986.31608</v>
      </c>
      <c r="E25" s="22">
        <v>29897295.595179997</v>
      </c>
      <c r="F25" s="22">
        <v>14449281.247629996</v>
      </c>
      <c r="G25" s="22">
        <v>13514240.469900001</v>
      </c>
      <c r="H25" s="22">
        <v>21024108.207040001</v>
      </c>
      <c r="I25" s="67">
        <v>13453867.00963</v>
      </c>
      <c r="J25" s="22">
        <v>4899477.51609</v>
      </c>
      <c r="K25" s="22">
        <v>37895961.586319998</v>
      </c>
      <c r="L25" s="22">
        <v>16474142.874949997</v>
      </c>
      <c r="M25" s="22">
        <v>14212155.659820002</v>
      </c>
      <c r="N25" s="22">
        <v>19877371.2278</v>
      </c>
      <c r="O25" s="67">
        <v>13693042.676390003</v>
      </c>
      <c r="P25" s="67">
        <f t="shared" si="0"/>
        <v>215406930.38682997</v>
      </c>
    </row>
    <row r="26" spans="2:16" ht="12" customHeight="1" x14ac:dyDescent="0.2">
      <c r="B26" s="1" t="s">
        <v>15</v>
      </c>
      <c r="C26" s="1" t="s">
        <v>92</v>
      </c>
      <c r="D26" s="22">
        <v>3175869.4990400001</v>
      </c>
      <c r="E26" s="22">
        <v>2458964.23367</v>
      </c>
      <c r="F26" s="22">
        <v>3589265.8007700001</v>
      </c>
      <c r="G26" s="22">
        <v>3556073.1462099999</v>
      </c>
      <c r="H26" s="22">
        <v>3027494.0446799998</v>
      </c>
      <c r="I26" s="67">
        <v>3024032.1769599998</v>
      </c>
      <c r="J26" s="22">
        <v>3250895.7869199999</v>
      </c>
      <c r="K26" s="22">
        <v>1351553.1032799999</v>
      </c>
      <c r="L26" s="22">
        <v>2807920.5107300002</v>
      </c>
      <c r="M26" s="22">
        <v>2815683.50557</v>
      </c>
      <c r="N26" s="22">
        <v>2615695.4943400002</v>
      </c>
      <c r="O26" s="22">
        <v>6959244.5294500003</v>
      </c>
      <c r="P26" s="22">
        <f t="shared" si="0"/>
        <v>38632691.83162</v>
      </c>
    </row>
    <row r="27" spans="2:16" ht="12" customHeight="1" x14ac:dyDescent="0.2">
      <c r="B27" s="1" t="s">
        <v>16</v>
      </c>
      <c r="C27" s="1" t="s">
        <v>93</v>
      </c>
      <c r="D27" s="22">
        <v>2425200.3959499998</v>
      </c>
      <c r="E27" s="22">
        <v>3122418.3525300003</v>
      </c>
      <c r="F27" s="22">
        <v>2458997.9914199999</v>
      </c>
      <c r="G27" s="22">
        <v>2959104.9007600001</v>
      </c>
      <c r="H27" s="22">
        <v>2888343.5361199998</v>
      </c>
      <c r="I27" s="67">
        <v>3276738.9903000002</v>
      </c>
      <c r="J27" s="22">
        <v>3063772.8499199999</v>
      </c>
      <c r="K27" s="22">
        <v>2605447.15539</v>
      </c>
      <c r="L27" s="22">
        <v>2842575.1683499999</v>
      </c>
      <c r="M27" s="22">
        <v>2336475.4064799999</v>
      </c>
      <c r="N27" s="22">
        <v>2654130.3421900002</v>
      </c>
      <c r="O27" s="22">
        <v>3228317.4395500002</v>
      </c>
      <c r="P27" s="22">
        <f t="shared" si="0"/>
        <v>33861522.528959997</v>
      </c>
    </row>
    <row r="28" spans="2:16" ht="12" customHeight="1" x14ac:dyDescent="0.2">
      <c r="B28" s="1" t="s">
        <v>17</v>
      </c>
      <c r="C28" s="1" t="s">
        <v>94</v>
      </c>
      <c r="D28" s="22">
        <v>903982.64861000003</v>
      </c>
      <c r="E28" s="22">
        <v>428551.94227</v>
      </c>
      <c r="F28" s="22">
        <v>474068.92725000001</v>
      </c>
      <c r="G28" s="22">
        <v>949670.86502999999</v>
      </c>
      <c r="H28" s="22">
        <v>568130.68050999998</v>
      </c>
      <c r="I28" s="67">
        <v>513817.25701999996</v>
      </c>
      <c r="J28" s="22">
        <v>1028238.7494099999</v>
      </c>
      <c r="K28" s="22">
        <v>380879.68738000002</v>
      </c>
      <c r="L28" s="22">
        <v>483841.34156000003</v>
      </c>
      <c r="M28" s="22">
        <v>763132.49389000004</v>
      </c>
      <c r="N28" s="22">
        <v>401046.28912000003</v>
      </c>
      <c r="O28" s="22">
        <v>1518876.7963</v>
      </c>
      <c r="P28" s="22">
        <f t="shared" si="0"/>
        <v>8414237.6783499978</v>
      </c>
    </row>
    <row r="29" spans="2:16" ht="12" customHeight="1" x14ac:dyDescent="0.2">
      <c r="B29" s="1" t="s">
        <v>18</v>
      </c>
      <c r="C29" s="1" t="s">
        <v>95</v>
      </c>
      <c r="D29" s="22">
        <v>173086.79358000003</v>
      </c>
      <c r="E29" s="22">
        <v>162977.76136</v>
      </c>
      <c r="F29" s="22">
        <v>184063.04868000001</v>
      </c>
      <c r="G29" s="22">
        <v>167329.88949999999</v>
      </c>
      <c r="H29" s="22">
        <v>159455.54485000001</v>
      </c>
      <c r="I29" s="67">
        <v>163014.70400999999</v>
      </c>
      <c r="J29" s="22">
        <v>162506.70694999999</v>
      </c>
      <c r="K29" s="22">
        <v>151001.84700000001</v>
      </c>
      <c r="L29" s="22">
        <v>203608.4534</v>
      </c>
      <c r="M29" s="22">
        <v>155555.81094999998</v>
      </c>
      <c r="N29" s="22">
        <v>164587.32874999999</v>
      </c>
      <c r="O29" s="22">
        <v>359156.44214999996</v>
      </c>
      <c r="P29" s="22">
        <f t="shared" si="0"/>
        <v>2206344.3311800002</v>
      </c>
    </row>
    <row r="30" spans="2:16" ht="12" customHeight="1" x14ac:dyDescent="0.2">
      <c r="B30" s="1" t="s">
        <v>19</v>
      </c>
      <c r="C30" s="1" t="s">
        <v>96</v>
      </c>
      <c r="D30" s="22">
        <v>1139000.42668</v>
      </c>
      <c r="E30" s="22">
        <v>980204.82926999999</v>
      </c>
      <c r="F30" s="22">
        <v>1054651.98673</v>
      </c>
      <c r="G30" s="22">
        <v>1206693.25966</v>
      </c>
      <c r="H30" s="22">
        <v>1349760.43172</v>
      </c>
      <c r="I30" s="67">
        <v>1193690.6053900002</v>
      </c>
      <c r="J30" s="22">
        <v>1160613.3140499999</v>
      </c>
      <c r="K30" s="22">
        <v>1195785.2146300001</v>
      </c>
      <c r="L30" s="22">
        <v>1309369.29605</v>
      </c>
      <c r="M30" s="22">
        <v>1170061.7439600001</v>
      </c>
      <c r="N30" s="22">
        <v>1340038.67187</v>
      </c>
      <c r="O30" s="22">
        <v>1743294.4942999999</v>
      </c>
      <c r="P30" s="22">
        <f t="shared" si="0"/>
        <v>14843164.27431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2" t="s">
        <v>186</v>
      </c>
      <c r="D32" s="22">
        <v>1259381.8195</v>
      </c>
      <c r="E32" s="22">
        <v>470814.6667</v>
      </c>
      <c r="F32" s="22">
        <v>473831.60922000004</v>
      </c>
      <c r="G32" s="22">
        <v>1011312.611</v>
      </c>
      <c r="H32" s="22">
        <v>613440.53500000003</v>
      </c>
      <c r="I32" s="67">
        <v>655148.66099999996</v>
      </c>
      <c r="J32" s="22">
        <v>1122615.5302000002</v>
      </c>
      <c r="K32" s="22">
        <v>782429.80758999998</v>
      </c>
      <c r="L32" s="22">
        <v>511072.82272000005</v>
      </c>
      <c r="M32" s="22">
        <v>943026.19313999999</v>
      </c>
      <c r="N32" s="22">
        <v>537184.24100000004</v>
      </c>
      <c r="O32" s="22">
        <v>1720073.3586300001</v>
      </c>
      <c r="P32" s="22">
        <f t="shared" si="0"/>
        <v>10100331.855700001</v>
      </c>
    </row>
    <row r="33" spans="1:16" ht="12" customHeight="1" x14ac:dyDescent="0.2">
      <c r="C33" s="82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6" ht="12" customHeight="1" x14ac:dyDescent="0.2">
      <c r="B34" s="82" t="s">
        <v>195</v>
      </c>
      <c r="C34" s="82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7">
        <v>0</v>
      </c>
      <c r="J34" s="22">
        <v>0</v>
      </c>
      <c r="K34" s="22">
        <v>0</v>
      </c>
      <c r="L34" s="22">
        <v>576969.902</v>
      </c>
      <c r="M34" s="22">
        <v>0</v>
      </c>
      <c r="N34" s="22">
        <v>0</v>
      </c>
      <c r="O34" s="22">
        <v>30.107470000000003</v>
      </c>
      <c r="P34" s="22">
        <f t="shared" si="0"/>
        <v>577000.00947000005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4077019.3164599999</v>
      </c>
      <c r="E36" s="22">
        <v>-1430818.24129</v>
      </c>
      <c r="F36" s="22">
        <v>317428.77696000005</v>
      </c>
      <c r="G36" s="22">
        <v>392554.40828000003</v>
      </c>
      <c r="H36" s="22">
        <v>459490.36446000001</v>
      </c>
      <c r="I36" s="67">
        <v>742089.72701999999</v>
      </c>
      <c r="J36" s="22">
        <v>1121767.8802</v>
      </c>
      <c r="K36" s="22">
        <v>582830.33061000006</v>
      </c>
      <c r="L36" s="22">
        <v>-416871.1500100001</v>
      </c>
      <c r="M36" s="22">
        <v>-31392.902500000091</v>
      </c>
      <c r="N36" s="22">
        <v>368645.84047999996</v>
      </c>
      <c r="O36" s="22">
        <v>-650587.48204000015</v>
      </c>
      <c r="P36" s="22">
        <f>SUM(D36:O36)</f>
        <v>5532156.8686299995</v>
      </c>
    </row>
    <row r="37" spans="1:16" ht="12" customHeight="1" thickBot="1" x14ac:dyDescent="0.25">
      <c r="B37" s="24" t="s">
        <v>25</v>
      </c>
      <c r="C37" s="25" t="s">
        <v>26</v>
      </c>
      <c r="D37" s="26">
        <v>70839497.621029973</v>
      </c>
      <c r="E37" s="26">
        <v>77296628.616629988</v>
      </c>
      <c r="F37" s="26">
        <v>76129777.462629989</v>
      </c>
      <c r="G37" s="26">
        <v>40133598.453620009</v>
      </c>
      <c r="H37" s="26">
        <v>55764327.242940001</v>
      </c>
      <c r="I37" s="114">
        <v>48621854.14404998</v>
      </c>
      <c r="J37" s="26">
        <v>36083183.290679991</v>
      </c>
      <c r="K37" s="26">
        <v>71964910.576760009</v>
      </c>
      <c r="L37" s="26">
        <v>50601549.860589996</v>
      </c>
      <c r="M37" s="26">
        <v>45462584.838799991</v>
      </c>
      <c r="N37" s="26">
        <v>81743322.102279976</v>
      </c>
      <c r="O37" s="26">
        <v>59418242.522379994</v>
      </c>
      <c r="P37" s="26">
        <f>SUM(D37:O37)</f>
        <v>714059476.73238993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52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25115359.310679987</v>
      </c>
      <c r="E41" s="29">
        <v>24746780.646479987</v>
      </c>
      <c r="F41" s="29">
        <v>30801575.723139994</v>
      </c>
      <c r="G41" s="66">
        <v>19778072.903020009</v>
      </c>
      <c r="H41" s="29">
        <v>24979422.566720005</v>
      </c>
      <c r="I41" s="66">
        <v>24365515.244639985</v>
      </c>
      <c r="J41" s="66">
        <v>21347682.182649996</v>
      </c>
      <c r="K41" s="66">
        <v>27194034.984660011</v>
      </c>
      <c r="L41" s="66">
        <v>25769673.509500008</v>
      </c>
      <c r="M41" s="66">
        <v>25138854.043489989</v>
      </c>
      <c r="N41" s="66">
        <v>21203381.959929992</v>
      </c>
      <c r="O41" s="29">
        <v>30091023.079819996</v>
      </c>
      <c r="P41" s="29">
        <f t="shared" si="0"/>
        <v>300531376.1547299</v>
      </c>
    </row>
    <row r="42" spans="1:16" ht="12" customHeight="1" x14ac:dyDescent="0.2">
      <c r="B42" s="1" t="s">
        <v>29</v>
      </c>
      <c r="C42" s="27" t="s">
        <v>99</v>
      </c>
      <c r="D42" s="30">
        <v>24803513.191909987</v>
      </c>
      <c r="E42" s="30">
        <v>24316193.440839987</v>
      </c>
      <c r="F42" s="30">
        <v>30482432.076849993</v>
      </c>
      <c r="G42" s="64">
        <v>19400631.180080008</v>
      </c>
      <c r="H42" s="30">
        <v>24615023.842420004</v>
      </c>
      <c r="I42" s="64">
        <v>24004711.244639985</v>
      </c>
      <c r="J42" s="64">
        <v>20809673.33946</v>
      </c>
      <c r="K42" s="64">
        <v>26775432.25198001</v>
      </c>
      <c r="L42" s="64">
        <v>25474799.499160007</v>
      </c>
      <c r="M42" s="64">
        <v>24729751.738689993</v>
      </c>
      <c r="N42" s="64">
        <v>20654461.776929993</v>
      </c>
      <c r="O42" s="30">
        <v>29654324.752390001</v>
      </c>
      <c r="P42" s="30">
        <f t="shared" si="0"/>
        <v>295720948.33534998</v>
      </c>
    </row>
    <row r="43" spans="1:16" ht="12" customHeight="1" x14ac:dyDescent="0.2">
      <c r="B43" s="1" t="s">
        <v>30</v>
      </c>
      <c r="C43" s="1" t="s">
        <v>100</v>
      </c>
      <c r="D43" s="31">
        <v>46463358.714589991</v>
      </c>
      <c r="E43" s="31">
        <v>45915258.59483999</v>
      </c>
      <c r="F43" s="31">
        <v>52144871.857719995</v>
      </c>
      <c r="G43" s="59">
        <v>40907478.770720012</v>
      </c>
      <c r="H43" s="31">
        <v>46097461.242920004</v>
      </c>
      <c r="I43" s="59">
        <v>45486640.586679988</v>
      </c>
      <c r="J43" s="59">
        <v>42303603.895489998</v>
      </c>
      <c r="K43" s="59">
        <v>48314969.720510013</v>
      </c>
      <c r="L43" s="59">
        <v>49412970.678380005</v>
      </c>
      <c r="M43" s="59">
        <v>46161312.266899996</v>
      </c>
      <c r="N43" s="59">
        <v>42164126.978899993</v>
      </c>
      <c r="O43" s="31">
        <v>52577276.000019997</v>
      </c>
      <c r="P43" s="31">
        <f t="shared" si="0"/>
        <v>557949329.30767</v>
      </c>
    </row>
    <row r="44" spans="1:16" ht="12" customHeight="1" x14ac:dyDescent="0.2">
      <c r="C44" s="6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201</v>
      </c>
      <c r="D45" s="31">
        <v>33969330.734799996</v>
      </c>
      <c r="E45" s="31">
        <v>32645267.257130001</v>
      </c>
      <c r="F45" s="31">
        <v>33902363.475419998</v>
      </c>
      <c r="G45" s="31">
        <v>37297234.882340007</v>
      </c>
      <c r="H45" s="31">
        <v>35055806.152719997</v>
      </c>
      <c r="I45" s="59">
        <v>34559195.116070002</v>
      </c>
      <c r="J45" s="31">
        <v>32010239.131949998</v>
      </c>
      <c r="K45" s="31">
        <v>31178858.680599999</v>
      </c>
      <c r="L45" s="31">
        <v>33105521.633139998</v>
      </c>
      <c r="M45" s="31">
        <v>33398724.389570002</v>
      </c>
      <c r="N45" s="31">
        <v>32545585.003169999</v>
      </c>
      <c r="O45" s="31">
        <v>36263056.71839001</v>
      </c>
      <c r="P45" s="31">
        <f t="shared" si="0"/>
        <v>405931183.1753</v>
      </c>
    </row>
    <row r="46" spans="1:16" ht="12" customHeight="1" x14ac:dyDescent="0.2">
      <c r="C46" s="6" t="s">
        <v>202</v>
      </c>
      <c r="D46" s="31">
        <v>5729984.9729399998</v>
      </c>
      <c r="E46" s="31">
        <v>6458944.2128100004</v>
      </c>
      <c r="F46" s="31">
        <v>6733140.24046</v>
      </c>
      <c r="G46" s="31">
        <v>7452686.9960399996</v>
      </c>
      <c r="H46" s="31">
        <v>7025177.1660099998</v>
      </c>
      <c r="I46" s="59">
        <v>6947553.4847799996</v>
      </c>
      <c r="J46" s="31">
        <v>6533346.2409799993</v>
      </c>
      <c r="K46" s="31">
        <v>6422239.5737600001</v>
      </c>
      <c r="L46" s="31">
        <v>6534308.8463599999</v>
      </c>
      <c r="M46" s="31">
        <v>6802320.4456199994</v>
      </c>
      <c r="N46" s="31">
        <v>6870584.9010399999</v>
      </c>
      <c r="O46" s="31">
        <v>8104658.0987999998</v>
      </c>
      <c r="P46" s="31">
        <f t="shared" si="0"/>
        <v>81614945.1796</v>
      </c>
    </row>
    <row r="47" spans="1:16" ht="12" customHeight="1" x14ac:dyDescent="0.2">
      <c r="C47" s="6" t="s">
        <v>203</v>
      </c>
      <c r="D47" s="31">
        <v>801.19600000000003</v>
      </c>
      <c r="E47" s="31">
        <v>1214.175</v>
      </c>
      <c r="F47" s="31">
        <v>218898.125</v>
      </c>
      <c r="G47" s="31">
        <v>117981.842</v>
      </c>
      <c r="H47" s="31">
        <v>29687.405999999999</v>
      </c>
      <c r="I47" s="59">
        <v>1039.894</v>
      </c>
      <c r="J47" s="31">
        <v>1254.088</v>
      </c>
      <c r="K47" s="31">
        <v>5816095.9989999998</v>
      </c>
      <c r="L47" s="31">
        <v>3414958.8130000001</v>
      </c>
      <c r="M47" s="31">
        <v>4543.3320000000003</v>
      </c>
      <c r="N47" s="31">
        <v>719.03700000000003</v>
      </c>
      <c r="O47" s="31">
        <v>799.18499999999995</v>
      </c>
      <c r="P47" s="31">
        <f t="shared" si="0"/>
        <v>9607993.0920000002</v>
      </c>
    </row>
    <row r="48" spans="1:16" ht="12" customHeight="1" x14ac:dyDescent="0.2">
      <c r="C48" s="6" t="s">
        <v>204</v>
      </c>
      <c r="D48" s="31">
        <v>514570.77132</v>
      </c>
      <c r="E48" s="31">
        <v>2648525.6585900001</v>
      </c>
      <c r="F48" s="31">
        <v>4259696.1701400001</v>
      </c>
      <c r="G48" s="31">
        <v>6849139.3737700004</v>
      </c>
      <c r="H48" s="31">
        <v>2303810.4988699998</v>
      </c>
      <c r="I48" s="59">
        <v>1401268.9040099999</v>
      </c>
      <c r="J48" s="31">
        <v>390096.41574999999</v>
      </c>
      <c r="K48" s="31">
        <v>375833.81456999999</v>
      </c>
      <c r="L48" s="31">
        <v>1193355.7934600001</v>
      </c>
      <c r="M48" s="31">
        <v>519854.17159000004</v>
      </c>
      <c r="N48" s="31">
        <v>-1914817.3470300003</v>
      </c>
      <c r="O48" s="31">
        <v>1284886.9484699999</v>
      </c>
      <c r="P48" s="31">
        <f t="shared" si="0"/>
        <v>19826221.173510004</v>
      </c>
    </row>
    <row r="49" spans="1:16" ht="12" customHeight="1" x14ac:dyDescent="0.2">
      <c r="C49" s="6" t="s">
        <v>205</v>
      </c>
      <c r="D49" s="31">
        <v>-26820.347000000002</v>
      </c>
      <c r="E49" s="31">
        <v>-4785.2209999999995</v>
      </c>
      <c r="F49" s="31">
        <v>-4158.8370000000004</v>
      </c>
      <c r="G49" s="31">
        <v>-3718.6120000000001</v>
      </c>
      <c r="H49" s="31">
        <v>-24102.254000000001</v>
      </c>
      <c r="I49" s="59">
        <v>-40706.260999999999</v>
      </c>
      <c r="J49" s="31">
        <v>-7435.0929999999998</v>
      </c>
      <c r="K49" s="31">
        <v>-6532.2209999999995</v>
      </c>
      <c r="L49" s="31">
        <v>-12990.161</v>
      </c>
      <c r="M49" s="31">
        <v>-26588.504000000001</v>
      </c>
      <c r="N49" s="31">
        <v>-12956.592000000001</v>
      </c>
      <c r="O49" s="31">
        <v>-43680.002999999997</v>
      </c>
      <c r="P49" s="31">
        <f t="shared" si="0"/>
        <v>-214474.106</v>
      </c>
    </row>
    <row r="50" spans="1:16" ht="12" customHeight="1" x14ac:dyDescent="0.2">
      <c r="C50" s="6" t="s">
        <v>206</v>
      </c>
      <c r="D50" s="31">
        <v>2322301.287</v>
      </c>
      <c r="E50" s="31">
        <v>2296998.4649999999</v>
      </c>
      <c r="F50" s="31">
        <v>2317320.0830000001</v>
      </c>
      <c r="G50" s="31">
        <v>2323469.85</v>
      </c>
      <c r="H50" s="31">
        <v>2322372.17</v>
      </c>
      <c r="I50" s="59">
        <v>-30147.714</v>
      </c>
      <c r="J50" s="31">
        <v>2267009.406</v>
      </c>
      <c r="K50" s="31">
        <v>2278567.2319999998</v>
      </c>
      <c r="L50" s="31">
        <v>3132078.6439999999</v>
      </c>
      <c r="M50" s="31">
        <v>2939029.3119999999</v>
      </c>
      <c r="N50" s="31">
        <v>3029019.355</v>
      </c>
      <c r="O50" s="31">
        <v>-47775.633000000002</v>
      </c>
      <c r="P50" s="31">
        <f t="shared" si="0"/>
        <v>25150242.456999999</v>
      </c>
    </row>
    <row r="51" spans="1:16" ht="12" customHeight="1" x14ac:dyDescent="0.2">
      <c r="C51" s="6" t="s">
        <v>207</v>
      </c>
      <c r="D51" s="31">
        <v>2786468.6460000002</v>
      </c>
      <c r="E51" s="31">
        <v>489069.16200000001</v>
      </c>
      <c r="F51" s="31">
        <v>2058150.5449999999</v>
      </c>
      <c r="G51" s="31">
        <v>1740686.7439999999</v>
      </c>
      <c r="H51" s="31">
        <v>1357114.31</v>
      </c>
      <c r="I51" s="59">
        <v>3179555.7039999999</v>
      </c>
      <c r="J51" s="31">
        <v>2269778.75</v>
      </c>
      <c r="K51" s="31">
        <v>245280.92300000001</v>
      </c>
      <c r="L51" s="31">
        <v>197137.04199999999</v>
      </c>
      <c r="M51" s="31">
        <v>452345.57</v>
      </c>
      <c r="N51" s="31">
        <v>520532.71799999999</v>
      </c>
      <c r="O51" s="31">
        <v>5855139.9920100002</v>
      </c>
      <c r="P51" s="31">
        <f t="shared" si="0"/>
        <v>21151260.106010001</v>
      </c>
    </row>
    <row r="52" spans="1:16" ht="12" customHeight="1" x14ac:dyDescent="0.2">
      <c r="C52" s="6" t="s">
        <v>208</v>
      </c>
      <c r="D52" s="31">
        <v>486605.97522000002</v>
      </c>
      <c r="E52" s="31">
        <v>394753.14741999999</v>
      </c>
      <c r="F52" s="31">
        <v>306074.62568</v>
      </c>
      <c r="G52" s="31">
        <v>361612.26743000001</v>
      </c>
      <c r="H52" s="31">
        <v>294580.15005</v>
      </c>
      <c r="I52" s="59">
        <v>329043.65717000002</v>
      </c>
      <c r="J52" s="31">
        <v>311858.09492</v>
      </c>
      <c r="K52" s="31">
        <v>1322976.3345299999</v>
      </c>
      <c r="L52" s="31">
        <v>1215649.99939</v>
      </c>
      <c r="M52" s="31">
        <v>1283494.00214</v>
      </c>
      <c r="N52" s="31">
        <v>335444.82847999997</v>
      </c>
      <c r="O52" s="31">
        <v>370601.14798000001</v>
      </c>
      <c r="P52" s="31">
        <f t="shared" si="0"/>
        <v>7012694.2304099994</v>
      </c>
    </row>
    <row r="53" spans="1:16" ht="12" customHeight="1" x14ac:dyDescent="0.2">
      <c r="C53" s="6" t="s">
        <v>209</v>
      </c>
      <c r="D53" s="31">
        <v>-380663.37447999994</v>
      </c>
      <c r="E53" s="31">
        <v>-145791.35814999999</v>
      </c>
      <c r="F53" s="31">
        <v>-186722.12787</v>
      </c>
      <c r="G53" s="31">
        <v>-16722823.351199999</v>
      </c>
      <c r="H53" s="31">
        <v>-2235720.2785200002</v>
      </c>
      <c r="I53" s="59">
        <v>-2070669.2131500002</v>
      </c>
      <c r="J53" s="31">
        <v>-2595984.4272000003</v>
      </c>
      <c r="K53" s="31">
        <v>-394224.53628000006</v>
      </c>
      <c r="L53" s="31">
        <v>-364080.45335999993</v>
      </c>
      <c r="M53" s="31">
        <v>-316934.41869999998</v>
      </c>
      <c r="N53" s="31">
        <v>-350112.46850999998</v>
      </c>
      <c r="O53" s="31">
        <v>-274404.95104000001</v>
      </c>
      <c r="P53" s="31">
        <f t="shared" si="0"/>
        <v>-26038130.958459992</v>
      </c>
    </row>
    <row r="54" spans="1:16" ht="12" customHeight="1" x14ac:dyDescent="0.2">
      <c r="C54" s="8" t="s">
        <v>210</v>
      </c>
      <c r="D54" s="31">
        <v>321068.58399999997</v>
      </c>
      <c r="E54" s="31">
        <v>321592.29300000001</v>
      </c>
      <c r="F54" s="31">
        <v>321575.44799999997</v>
      </c>
      <c r="G54" s="31">
        <v>320728.033</v>
      </c>
      <c r="H54" s="31">
        <v>320456.08199999999</v>
      </c>
      <c r="I54" s="59">
        <v>320270.09899999999</v>
      </c>
      <c r="J54" s="31">
        <v>319905.09100000001</v>
      </c>
      <c r="K54" s="31">
        <v>319568.89199999999</v>
      </c>
      <c r="L54" s="31">
        <v>317953.71000000002</v>
      </c>
      <c r="M54" s="31">
        <v>317781.76199999999</v>
      </c>
      <c r="N54" s="31">
        <v>317428.962</v>
      </c>
      <c r="O54" s="31">
        <v>316414.88699999999</v>
      </c>
      <c r="P54" s="31">
        <f t="shared" si="0"/>
        <v>3834743.8429999999</v>
      </c>
    </row>
    <row r="55" spans="1:16" ht="12" customHeight="1" x14ac:dyDescent="0.2">
      <c r="C55" s="8" t="s">
        <v>211</v>
      </c>
      <c r="D55" s="31">
        <v>627109.11100000003</v>
      </c>
      <c r="E55" s="31">
        <v>679698.51300000004</v>
      </c>
      <c r="F55" s="31">
        <v>1555550.1810000001</v>
      </c>
      <c r="G55" s="31">
        <v>1012525.597</v>
      </c>
      <c r="H55" s="31">
        <v>-533711.848</v>
      </c>
      <c r="I55" s="59">
        <v>682528.49267999991</v>
      </c>
      <c r="J55" s="31">
        <v>677198.23699999996</v>
      </c>
      <c r="K55" s="31">
        <v>657368.60100000002</v>
      </c>
      <c r="L55" s="31">
        <v>637886.22600000002</v>
      </c>
      <c r="M55" s="31">
        <v>655867.75124999997</v>
      </c>
      <c r="N55" s="31">
        <v>641815.20808000001</v>
      </c>
      <c r="O55" s="31">
        <v>625448.08200000005</v>
      </c>
      <c r="P55" s="31">
        <f>SUM(D55:O55)</f>
        <v>7919284.1520100003</v>
      </c>
    </row>
    <row r="56" spans="1:16" ht="12" customHeight="1" x14ac:dyDescent="0.2">
      <c r="C56" s="8" t="s">
        <v>212</v>
      </c>
      <c r="D56" s="31">
        <v>112601.15779000001</v>
      </c>
      <c r="E56" s="31">
        <v>129772.29003999999</v>
      </c>
      <c r="F56" s="31">
        <v>662983.92888999998</v>
      </c>
      <c r="G56" s="31">
        <v>157955.14834000001</v>
      </c>
      <c r="H56" s="31">
        <v>181991.68778999994</v>
      </c>
      <c r="I56" s="59">
        <v>207708.42312000002</v>
      </c>
      <c r="J56" s="31">
        <v>126337.96008999998</v>
      </c>
      <c r="K56" s="31">
        <v>98936.427329999962</v>
      </c>
      <c r="L56" s="31">
        <v>41190.585389999986</v>
      </c>
      <c r="M56" s="31">
        <v>130874.45343000002</v>
      </c>
      <c r="N56" s="31">
        <v>180883.37367</v>
      </c>
      <c r="O56" s="31">
        <v>122131.52741</v>
      </c>
      <c r="P56" s="31">
        <f t="shared" si="0"/>
        <v>2153366.9632899999</v>
      </c>
    </row>
    <row r="57" spans="1:16" ht="12" customHeight="1" x14ac:dyDescent="0.2">
      <c r="B57" s="1" t="s">
        <v>32</v>
      </c>
      <c r="C57" s="1" t="s">
        <v>102</v>
      </c>
      <c r="D57" s="31">
        <v>-136358.54868000001</v>
      </c>
      <c r="E57" s="31">
        <v>-75054.471000000005</v>
      </c>
      <c r="F57" s="31">
        <v>-138445.81107</v>
      </c>
      <c r="G57" s="31">
        <v>-70842.75864</v>
      </c>
      <c r="H57" s="31">
        <v>-46704.519500000002</v>
      </c>
      <c r="I57" s="59">
        <v>-42882.444040000002</v>
      </c>
      <c r="J57" s="31">
        <v>-58748.66603</v>
      </c>
      <c r="K57" s="59">
        <v>-104691.77753000001</v>
      </c>
      <c r="L57" s="31">
        <v>-1666302.9961300001</v>
      </c>
      <c r="M57" s="31">
        <v>-220501.64662000001</v>
      </c>
      <c r="N57" s="31">
        <v>-76959.440969999996</v>
      </c>
      <c r="O57" s="31">
        <v>-1491259.0796300001</v>
      </c>
      <c r="P57" s="31">
        <f t="shared" si="0"/>
        <v>-4128752.1598400003</v>
      </c>
    </row>
    <row r="58" spans="1:16" ht="12" customHeight="1" x14ac:dyDescent="0.2">
      <c r="B58" s="1" t="s">
        <v>187</v>
      </c>
      <c r="C58" s="1" t="s">
        <v>188</v>
      </c>
      <c r="D58" s="31">
        <v>-321068.58399999997</v>
      </c>
      <c r="E58" s="31">
        <v>-321592.29300000001</v>
      </c>
      <c r="F58" s="31">
        <v>-321575.44799999997</v>
      </c>
      <c r="G58" s="31">
        <v>-320728.033</v>
      </c>
      <c r="H58" s="31">
        <v>-320456.08199999999</v>
      </c>
      <c r="I58" s="59">
        <v>-320270.09899999999</v>
      </c>
      <c r="J58" s="31">
        <v>-319905.09100000001</v>
      </c>
      <c r="K58" s="59">
        <v>-319568.89199999999</v>
      </c>
      <c r="L58" s="31">
        <v>-317953.71000000002</v>
      </c>
      <c r="M58" s="31">
        <v>-317781.76199999999</v>
      </c>
      <c r="N58" s="31">
        <v>-317428.962</v>
      </c>
      <c r="O58" s="31">
        <v>-316414.88699999999</v>
      </c>
      <c r="P58" s="31">
        <f t="shared" si="0"/>
        <v>-3834743.8429999999</v>
      </c>
    </row>
    <row r="59" spans="1:16" ht="12" customHeight="1" x14ac:dyDescent="0.2">
      <c r="B59" s="1" t="s">
        <v>33</v>
      </c>
      <c r="C59" s="1" t="s">
        <v>103</v>
      </c>
      <c r="D59" s="31">
        <v>-21202418.390000001</v>
      </c>
      <c r="E59" s="31">
        <v>-21202418.390000001</v>
      </c>
      <c r="F59" s="31">
        <v>-21202418.5218</v>
      </c>
      <c r="G59" s="31">
        <v>-21115276.798999999</v>
      </c>
      <c r="H59" s="31">
        <v>-21115276.798999999</v>
      </c>
      <c r="I59" s="59">
        <v>-21115276.798999999</v>
      </c>
      <c r="J59" s="31">
        <v>-21115276.798999999</v>
      </c>
      <c r="K59" s="31">
        <v>-21115276.798999999</v>
      </c>
      <c r="L59" s="31">
        <v>-21115276.798999999</v>
      </c>
      <c r="M59" s="31">
        <v>-21115276.798999999</v>
      </c>
      <c r="N59" s="31">
        <v>-21115276.798999999</v>
      </c>
      <c r="O59" s="31">
        <v>-21115277.280999999</v>
      </c>
      <c r="P59" s="31">
        <f t="shared" si="0"/>
        <v>-253644746.97479996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59">
        <v>0</v>
      </c>
      <c r="J60" s="31">
        <v>0</v>
      </c>
      <c r="K60" s="31">
        <v>0</v>
      </c>
      <c r="L60" s="31">
        <v>-838637.67408999999</v>
      </c>
      <c r="M60" s="31">
        <v>221999.67940999998</v>
      </c>
      <c r="N60" s="31">
        <v>0</v>
      </c>
      <c r="O60" s="31">
        <v>0</v>
      </c>
      <c r="P60" s="31">
        <f t="shared" si="0"/>
        <v>-616637.99468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-3500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-3500</v>
      </c>
    </row>
    <row r="62" spans="1:16" ht="12" customHeight="1" thickBot="1" x14ac:dyDescent="0.25">
      <c r="B62" s="33" t="s">
        <v>35</v>
      </c>
      <c r="C62" s="38" t="s">
        <v>105</v>
      </c>
      <c r="D62" s="83">
        <v>311846.11877</v>
      </c>
      <c r="E62" s="83">
        <v>430587.20564</v>
      </c>
      <c r="F62" s="83">
        <v>319143.64629</v>
      </c>
      <c r="G62" s="83">
        <v>377441.72294000001</v>
      </c>
      <c r="H62" s="83">
        <v>364398.7243</v>
      </c>
      <c r="I62" s="115">
        <v>360804</v>
      </c>
      <c r="J62" s="83">
        <v>538008.84319000004</v>
      </c>
      <c r="K62" s="83">
        <v>418602.73268000002</v>
      </c>
      <c r="L62" s="83">
        <v>294874.01033999998</v>
      </c>
      <c r="M62" s="83">
        <v>409102.30479999998</v>
      </c>
      <c r="N62" s="83">
        <v>548920.18299999996</v>
      </c>
      <c r="O62" s="83">
        <v>436698.32743</v>
      </c>
      <c r="P62" s="83">
        <f>SUM(D62:O62)</f>
        <v>4810427.8193799993</v>
      </c>
    </row>
    <row r="63" spans="1:16" ht="12" customHeight="1" thickBot="1" x14ac:dyDescent="0.25">
      <c r="B63" s="55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63"/>
    </row>
    <row r="64" spans="1:16" ht="12" customHeight="1" thickBot="1" x14ac:dyDescent="0.25">
      <c r="A64" s="9"/>
      <c r="B64" s="35" t="s">
        <v>5</v>
      </c>
      <c r="C64" s="35" t="s">
        <v>213</v>
      </c>
      <c r="D64" s="36">
        <v>-3357753.7265300001</v>
      </c>
      <c r="E64" s="36">
        <v>-189573.91002000001</v>
      </c>
      <c r="F64" s="36">
        <v>-182960.34701</v>
      </c>
      <c r="G64" s="36">
        <v>-3238030.3425700003</v>
      </c>
      <c r="H64" s="36">
        <v>-190603.42864</v>
      </c>
      <c r="I64" s="68">
        <v>-185338.62586</v>
      </c>
      <c r="J64" s="36">
        <v>-3305135.6332899998</v>
      </c>
      <c r="K64" s="36">
        <v>-183017.77178000001</v>
      </c>
      <c r="L64" s="36">
        <v>-187324.80403</v>
      </c>
      <c r="M64" s="36">
        <v>-3289124.57596</v>
      </c>
      <c r="N64" s="36">
        <v>-185553.24418000001</v>
      </c>
      <c r="O64" s="36">
        <v>-161098.25860999999</v>
      </c>
      <c r="P64" s="36">
        <f t="shared" si="0"/>
        <v>-14655514.668479998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70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3325870.4951200001</v>
      </c>
      <c r="E66" s="29">
        <v>412454.83030000003</v>
      </c>
      <c r="F66" s="29">
        <v>21991281.89102</v>
      </c>
      <c r="G66" s="29">
        <v>-753582.16377999994</v>
      </c>
      <c r="H66" s="29">
        <v>-252194.91290999998</v>
      </c>
      <c r="I66" s="66">
        <v>998873.92540999991</v>
      </c>
      <c r="J66" s="29">
        <v>1629229.8522000001</v>
      </c>
      <c r="K66" s="29">
        <v>-556928.31286000006</v>
      </c>
      <c r="L66" s="29">
        <v>-269014.35183999996</v>
      </c>
      <c r="M66" s="29">
        <v>769926.78504999995</v>
      </c>
      <c r="N66" s="29">
        <v>34580682.672089994</v>
      </c>
      <c r="O66" s="29">
        <v>-164408.24463999999</v>
      </c>
      <c r="P66" s="29">
        <f>SUM(D66:O66)</f>
        <v>61712192.46515999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3321470.3440799997</v>
      </c>
      <c r="E67" s="30">
        <v>383473.22102</v>
      </c>
      <c r="F67" s="30">
        <v>20935161.232720003</v>
      </c>
      <c r="G67" s="30">
        <v>-761693.15778000001</v>
      </c>
      <c r="H67" s="30">
        <v>-553795.37161999999</v>
      </c>
      <c r="I67" s="64">
        <v>-443754.08735000005</v>
      </c>
      <c r="J67" s="30">
        <v>-287477.89344999997</v>
      </c>
      <c r="K67" s="30">
        <v>-565738.82455999998</v>
      </c>
      <c r="L67" s="30">
        <v>-116354.92023</v>
      </c>
      <c r="M67" s="30">
        <v>-130280.00971</v>
      </c>
      <c r="N67" s="30">
        <v>32786170.223230001</v>
      </c>
      <c r="O67" s="30">
        <v>-154795.69342000003</v>
      </c>
      <c r="P67" s="30">
        <f t="shared" si="0"/>
        <v>54412385.062930003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3954143.9049299997</v>
      </c>
      <c r="E68" s="31">
        <v>1015616.02</v>
      </c>
      <c r="F68" s="31">
        <v>21573037.23869</v>
      </c>
      <c r="G68" s="31">
        <v>-131864.11421</v>
      </c>
      <c r="H68" s="31">
        <v>74080.286489999999</v>
      </c>
      <c r="I68" s="59">
        <v>185194.12843000001</v>
      </c>
      <c r="J68" s="31">
        <v>349534.64068000001</v>
      </c>
      <c r="K68" s="31">
        <v>63557.967779999999</v>
      </c>
      <c r="L68" s="31">
        <v>510248.27299999999</v>
      </c>
      <c r="M68" s="31">
        <v>514982.91477999999</v>
      </c>
      <c r="N68" s="31">
        <v>33414658.192159999</v>
      </c>
      <c r="O68" s="31">
        <v>-33861.5288</v>
      </c>
      <c r="P68" s="31">
        <f t="shared" si="0"/>
        <v>61489327.923929997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-6756.4534800000001</v>
      </c>
      <c r="E69" s="31">
        <v>-6225.6916100000008</v>
      </c>
      <c r="F69" s="31">
        <v>-11958.8986</v>
      </c>
      <c r="G69" s="31">
        <v>-3911.9362000000001</v>
      </c>
      <c r="H69" s="31">
        <v>-1958.5507399999999</v>
      </c>
      <c r="I69" s="59">
        <v>-3031.1084100000003</v>
      </c>
      <c r="J69" s="31">
        <v>-11095.42676</v>
      </c>
      <c r="K69" s="31">
        <v>-3379.6849700000002</v>
      </c>
      <c r="L69" s="31">
        <v>-686.08586000000003</v>
      </c>
      <c r="M69" s="31">
        <v>-19345.81712</v>
      </c>
      <c r="N69" s="31">
        <v>-2570.8615600000003</v>
      </c>
      <c r="O69" s="31">
        <v>504982.94631000003</v>
      </c>
      <c r="P69" s="31">
        <f t="shared" si="0"/>
        <v>434062.43100000004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-625917.10736999998</v>
      </c>
      <c r="E70" s="31">
        <v>-625917.10736999998</v>
      </c>
      <c r="F70" s="31">
        <v>-625917.10736999998</v>
      </c>
      <c r="G70" s="31">
        <v>-625917.10736999998</v>
      </c>
      <c r="H70" s="31">
        <v>-625917.10736999998</v>
      </c>
      <c r="I70" s="59">
        <v>-625917.10736999998</v>
      </c>
      <c r="J70" s="31">
        <v>-625917.10736999998</v>
      </c>
      <c r="K70" s="31">
        <v>-625917.10736999998</v>
      </c>
      <c r="L70" s="31">
        <v>-625917.10736999998</v>
      </c>
      <c r="M70" s="31">
        <v>-625917.10736999998</v>
      </c>
      <c r="N70" s="31">
        <v>-625917.10736999998</v>
      </c>
      <c r="O70" s="31">
        <v>-625917.11092999997</v>
      </c>
      <c r="P70" s="31">
        <f t="shared" si="0"/>
        <v>-7511005.2920000013</v>
      </c>
    </row>
    <row r="71" spans="1:16" ht="12" customHeight="1" thickBot="1" x14ac:dyDescent="0.25">
      <c r="A71" s="9"/>
      <c r="B71" s="80" t="s">
        <v>214</v>
      </c>
      <c r="C71" s="33" t="s">
        <v>109</v>
      </c>
      <c r="D71" s="34">
        <v>4400.1510399999997</v>
      </c>
      <c r="E71" s="34">
        <v>28981.609280000001</v>
      </c>
      <c r="F71" s="34">
        <v>1056120.6583</v>
      </c>
      <c r="G71" s="34">
        <v>8110.9939999999997</v>
      </c>
      <c r="H71" s="34">
        <v>301600.45870999998</v>
      </c>
      <c r="I71" s="69">
        <v>1442628.0127600001</v>
      </c>
      <c r="J71" s="34">
        <v>1916707.7456500002</v>
      </c>
      <c r="K71" s="34">
        <v>8810.5116999999991</v>
      </c>
      <c r="L71" s="34">
        <v>-152659.43161000003</v>
      </c>
      <c r="M71" s="34">
        <v>900206.79475999996</v>
      </c>
      <c r="N71" s="34">
        <v>1794512.4488599999</v>
      </c>
      <c r="O71" s="34">
        <v>-9612.5512199999994</v>
      </c>
      <c r="P71" s="34">
        <f t="shared" si="0"/>
        <v>7299807.4022299992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15911647.332450001</v>
      </c>
      <c r="E73" s="36">
        <v>15631214.263259998</v>
      </c>
      <c r="F73" s="36">
        <v>12185.484730001539</v>
      </c>
      <c r="G73" s="36">
        <v>31853.806239999773</v>
      </c>
      <c r="H73" s="36">
        <v>633161.1733600006</v>
      </c>
      <c r="I73" s="68">
        <v>-186011.73835</v>
      </c>
      <c r="J73" s="36">
        <v>-1551.62877</v>
      </c>
      <c r="K73" s="36">
        <v>-13521.71408</v>
      </c>
      <c r="L73" s="36">
        <v>-17783.384690000003</v>
      </c>
      <c r="M73" s="36">
        <v>-72600.674889999995</v>
      </c>
      <c r="N73" s="36">
        <v>-2435256.9030300002</v>
      </c>
      <c r="O73" s="36">
        <v>-1126.2075600000001</v>
      </c>
      <c r="P73" s="36">
        <f t="shared" si="0"/>
        <v>29492209.808669999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4"/>
      <c r="I74" s="70"/>
      <c r="J74" s="4"/>
      <c r="K74" s="4"/>
      <c r="L74" s="4"/>
      <c r="M74" s="4"/>
      <c r="N74" s="4"/>
      <c r="O74" s="4"/>
      <c r="P74" s="4"/>
    </row>
    <row r="75" spans="1:16" ht="12" customHeight="1" x14ac:dyDescent="0.2">
      <c r="A75" s="9"/>
      <c r="B75" s="28" t="s">
        <v>11</v>
      </c>
      <c r="C75" s="28" t="s">
        <v>41</v>
      </c>
      <c r="D75" s="29">
        <v>656893.94908000005</v>
      </c>
      <c r="E75" s="29">
        <v>600749.51195000007</v>
      </c>
      <c r="F75" s="29">
        <v>503080.25099999999</v>
      </c>
      <c r="G75" s="29">
        <v>553584.44299999997</v>
      </c>
      <c r="H75" s="29">
        <v>491249.288</v>
      </c>
      <c r="I75" s="66">
        <v>600073.81499999994</v>
      </c>
      <c r="J75" s="29">
        <v>594701.27800000005</v>
      </c>
      <c r="K75" s="29">
        <v>573986.92099999997</v>
      </c>
      <c r="L75" s="29">
        <v>511705.52100000001</v>
      </c>
      <c r="M75" s="29">
        <v>540106.63051000005</v>
      </c>
      <c r="N75" s="29">
        <v>592808.11300000001</v>
      </c>
      <c r="O75" s="66">
        <v>1079361.8267699999</v>
      </c>
      <c r="P75" s="29">
        <f>SUM(D75:O75)</f>
        <v>7298301.5483100004</v>
      </c>
    </row>
    <row r="76" spans="1:16" ht="12" customHeight="1" x14ac:dyDescent="0.2">
      <c r="A76" s="9"/>
      <c r="B76" s="75"/>
      <c r="C76" s="8" t="s">
        <v>197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12" customHeight="1" x14ac:dyDescent="0.2">
      <c r="A77" s="9"/>
      <c r="B77" s="75"/>
      <c r="C77" s="78" t="s">
        <v>198</v>
      </c>
      <c r="D77" s="63">
        <v>91928.436000000002</v>
      </c>
      <c r="E77" s="31">
        <v>84734.673999999999</v>
      </c>
      <c r="F77" s="31">
        <v>34387.358</v>
      </c>
      <c r="G77" s="31">
        <v>40419.699999999997</v>
      </c>
      <c r="H77" s="31">
        <v>38638.620000000003</v>
      </c>
      <c r="I77" s="31">
        <v>34549.589</v>
      </c>
      <c r="J77" s="31">
        <v>46312.199000000001</v>
      </c>
      <c r="K77" s="31">
        <v>44119.904999999999</v>
      </c>
      <c r="L77" s="31">
        <v>33021.631000000001</v>
      </c>
      <c r="M77" s="31">
        <v>40441.442000000003</v>
      </c>
      <c r="N77" s="31">
        <v>37124.108</v>
      </c>
      <c r="O77" s="31">
        <v>115150.54</v>
      </c>
      <c r="P77" s="31">
        <f t="shared" ref="P77:P78" si="1">SUM(D77:O77)</f>
        <v>640828.20200000005</v>
      </c>
    </row>
    <row r="78" spans="1:16" ht="12" customHeight="1" thickBot="1" x14ac:dyDescent="0.25">
      <c r="A78" s="9"/>
      <c r="B78" s="79"/>
      <c r="C78" s="80" t="s">
        <v>199</v>
      </c>
      <c r="D78" s="81">
        <v>564965.51308000006</v>
      </c>
      <c r="E78" s="81">
        <v>516014.83795000007</v>
      </c>
      <c r="F78" s="81">
        <v>468692.89299999998</v>
      </c>
      <c r="G78" s="81">
        <v>513164.74300000002</v>
      </c>
      <c r="H78" s="81">
        <v>452610.66800000001</v>
      </c>
      <c r="I78" s="103">
        <v>565524.22600000002</v>
      </c>
      <c r="J78" s="81">
        <v>548389.07900000003</v>
      </c>
      <c r="K78" s="81">
        <v>529867.01599999995</v>
      </c>
      <c r="L78" s="81">
        <v>478683.89</v>
      </c>
      <c r="M78" s="81">
        <v>499665.18851000001</v>
      </c>
      <c r="N78" s="81">
        <v>555684.005</v>
      </c>
      <c r="O78" s="81">
        <v>964211.28677000001</v>
      </c>
      <c r="P78" s="81">
        <f t="shared" si="1"/>
        <v>6657473.346309999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70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17953.044329999997</v>
      </c>
      <c r="E80" s="29">
        <v>4594.1349700000001</v>
      </c>
      <c r="F80" s="29">
        <v>3025.0710899999999</v>
      </c>
      <c r="G80" s="29">
        <v>4720.2573700000003</v>
      </c>
      <c r="H80" s="29">
        <v>13069.212029999999</v>
      </c>
      <c r="I80" s="66">
        <v>6342.3918800000001</v>
      </c>
      <c r="J80" s="29">
        <v>8368.9061500000007</v>
      </c>
      <c r="K80" s="29">
        <v>4467.7376199999999</v>
      </c>
      <c r="L80" s="29">
        <v>1664.1508999999999</v>
      </c>
      <c r="M80" s="29">
        <v>10724.719289999999</v>
      </c>
      <c r="N80" s="29">
        <v>28560.068920000002</v>
      </c>
      <c r="O80" s="29">
        <v>3041.9643999999998</v>
      </c>
      <c r="P80" s="29">
        <f t="shared" ref="P80:P146" si="2">SUM(D80:O80)</f>
        <v>106531.65895</v>
      </c>
    </row>
    <row r="81" spans="2:16" ht="12" customHeight="1" thickBot="1" x14ac:dyDescent="0.25">
      <c r="B81" s="80" t="s">
        <v>215</v>
      </c>
      <c r="C81" s="38" t="s">
        <v>110</v>
      </c>
      <c r="D81" s="39">
        <v>17953.044329999997</v>
      </c>
      <c r="E81" s="39">
        <v>4594.1349700000001</v>
      </c>
      <c r="F81" s="39">
        <v>3025.0710899999999</v>
      </c>
      <c r="G81" s="39">
        <v>4720.2573700000003</v>
      </c>
      <c r="H81" s="39">
        <v>13069.212029999999</v>
      </c>
      <c r="I81" s="65">
        <v>6342.3918800000001</v>
      </c>
      <c r="J81" s="39">
        <v>8368.9061500000007</v>
      </c>
      <c r="K81" s="39">
        <v>4467.7376199999999</v>
      </c>
      <c r="L81" s="39">
        <v>1664.1508999999999</v>
      </c>
      <c r="M81" s="39">
        <v>10724.719289999999</v>
      </c>
      <c r="N81" s="39">
        <v>28560.068920000002</v>
      </c>
      <c r="O81" s="39">
        <v>3041.9643999999998</v>
      </c>
      <c r="P81" s="39">
        <f t="shared" si="2"/>
        <v>106531.65895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70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16015986.31608</v>
      </c>
      <c r="E83" s="29">
        <v>29897295.595179997</v>
      </c>
      <c r="F83" s="29">
        <v>14449281.247629996</v>
      </c>
      <c r="G83" s="29">
        <v>13514240.469900001</v>
      </c>
      <c r="H83" s="29">
        <v>21024108.207040001</v>
      </c>
      <c r="I83" s="66">
        <v>13453867.00963</v>
      </c>
      <c r="J83" s="29">
        <v>4899477.51609</v>
      </c>
      <c r="K83" s="29">
        <v>37895961.586319998</v>
      </c>
      <c r="L83" s="29">
        <v>16474142.874949997</v>
      </c>
      <c r="M83" s="29">
        <v>14212155.659820002</v>
      </c>
      <c r="N83" s="29">
        <v>19877371.2278</v>
      </c>
      <c r="O83" s="66">
        <v>13693042.676390003</v>
      </c>
      <c r="P83" s="29">
        <f>SUM(D83:O83)</f>
        <v>215406930.38682997</v>
      </c>
    </row>
    <row r="84" spans="2:16" ht="12" customHeight="1" x14ac:dyDescent="0.2">
      <c r="B84" s="9" t="s">
        <v>44</v>
      </c>
      <c r="C84" s="1" t="s">
        <v>91</v>
      </c>
      <c r="D84" s="31">
        <v>16162605.14367</v>
      </c>
      <c r="E84" s="31">
        <v>29977490.63395999</v>
      </c>
      <c r="F84" s="31">
        <v>14569947.51096</v>
      </c>
      <c r="G84" s="31">
        <v>13606169.770570002</v>
      </c>
      <c r="H84" s="31">
        <v>21080316.720639996</v>
      </c>
      <c r="I84" s="59">
        <v>13503912.022679999</v>
      </c>
      <c r="J84" s="31">
        <v>4963752.7653100006</v>
      </c>
      <c r="K84" s="31">
        <v>37983420.107879996</v>
      </c>
      <c r="L84" s="31">
        <v>16534997.752839996</v>
      </c>
      <c r="M84" s="31">
        <v>14482839.369409999</v>
      </c>
      <c r="N84" s="31">
        <v>19962911.400300007</v>
      </c>
      <c r="O84" s="59">
        <v>14669534.692229999</v>
      </c>
      <c r="P84" s="31">
        <f>SUM(D84:O84)</f>
        <v>217497897.89044997</v>
      </c>
    </row>
    <row r="85" spans="2:16" ht="12" customHeight="1" x14ac:dyDescent="0.2">
      <c r="B85" s="9"/>
      <c r="C85" s="6" t="s">
        <v>111</v>
      </c>
      <c r="D85" s="62"/>
      <c r="E85" s="31"/>
      <c r="F85" s="31"/>
      <c r="G85" s="31"/>
      <c r="H85" s="31"/>
      <c r="I85" s="59"/>
      <c r="J85" s="31"/>
      <c r="K85" s="31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40"/>
      <c r="H86" s="40"/>
      <c r="I86" s="74"/>
      <c r="J86" s="40"/>
      <c r="K86" s="40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40910890.632289998</v>
      </c>
      <c r="E87" s="31">
        <v>34490407.689009994</v>
      </c>
      <c r="F87" s="31">
        <v>30814955.944719996</v>
      </c>
      <c r="G87" s="31">
        <v>34415508.817790002</v>
      </c>
      <c r="H87" s="31">
        <v>33168679.405669998</v>
      </c>
      <c r="I87" s="59">
        <v>31522030.109639999</v>
      </c>
      <c r="J87" s="31">
        <v>17136017.628940001</v>
      </c>
      <c r="K87" s="31">
        <v>47021586.082659997</v>
      </c>
      <c r="L87" s="31">
        <v>32510693.630379997</v>
      </c>
      <c r="M87" s="31">
        <v>33444810.35204</v>
      </c>
      <c r="N87" s="31">
        <v>34955369.975110002</v>
      </c>
      <c r="O87" s="59">
        <v>35345985.022840001</v>
      </c>
      <c r="P87" s="31">
        <f>SUM(D87:O87)</f>
        <v>405736935.29109001</v>
      </c>
    </row>
    <row r="88" spans="2:16" ht="12" customHeight="1" x14ac:dyDescent="0.2">
      <c r="B88" s="9"/>
      <c r="C88" s="6" t="s">
        <v>114</v>
      </c>
      <c r="D88" s="31">
        <v>-28979294.169</v>
      </c>
      <c r="E88" s="31">
        <v>-22870190.793000001</v>
      </c>
      <c r="F88" s="31">
        <v>-20807916.026999999</v>
      </c>
      <c r="G88" s="31">
        <v>-23340896.684</v>
      </c>
      <c r="H88" s="31">
        <v>-21245498.149999999</v>
      </c>
      <c r="I88" s="59">
        <v>-19675331.131999999</v>
      </c>
      <c r="J88" s="31">
        <v>-14652097.732000001</v>
      </c>
      <c r="K88" s="31">
        <v>-26317571.045000002</v>
      </c>
      <c r="L88" s="31">
        <v>-20778549.927000001</v>
      </c>
      <c r="M88" s="31">
        <v>-21763887.743999999</v>
      </c>
      <c r="N88" s="31">
        <v>-23714851.666999999</v>
      </c>
      <c r="O88" s="59">
        <v>-23291656.598999999</v>
      </c>
      <c r="P88" s="31">
        <f t="shared" si="2"/>
        <v>-267437741.66899997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31"/>
      <c r="H89" s="31"/>
      <c r="I89" s="59"/>
      <c r="J89" s="31"/>
      <c r="K89" s="31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4270472.8360000001</v>
      </c>
      <c r="E90" s="31">
        <v>13568935.051999999</v>
      </c>
      <c r="F90" s="31">
        <v>3369763.2779999999</v>
      </c>
      <c r="G90" s="31">
        <v>3262707.06</v>
      </c>
      <c r="H90" s="31">
        <v>11324798.890000001</v>
      </c>
      <c r="I90" s="59">
        <v>2507896.676</v>
      </c>
      <c r="J90" s="31">
        <v>3020827.693</v>
      </c>
      <c r="K90" s="31">
        <v>12787076.562000001</v>
      </c>
      <c r="L90" s="31">
        <v>3389890.852</v>
      </c>
      <c r="M90" s="31">
        <v>4112396.03</v>
      </c>
      <c r="N90" s="31">
        <v>10870794.363</v>
      </c>
      <c r="O90" s="59">
        <v>3489194.781</v>
      </c>
      <c r="P90" s="31">
        <f t="shared" si="2"/>
        <v>75974754.072999999</v>
      </c>
    </row>
    <row r="91" spans="2:16" ht="12" customHeight="1" x14ac:dyDescent="0.2">
      <c r="B91" s="9"/>
      <c r="C91" s="6" t="s">
        <v>114</v>
      </c>
      <c r="D91" s="31">
        <v>-1874388.8689999999</v>
      </c>
      <c r="E91" s="31">
        <v>-2514652.233</v>
      </c>
      <c r="F91" s="31">
        <v>-851322.74600000004</v>
      </c>
      <c r="G91" s="31">
        <v>-1373263.496</v>
      </c>
      <c r="H91" s="31">
        <v>-2106842.0759999999</v>
      </c>
      <c r="I91" s="59">
        <v>-840875.14599999995</v>
      </c>
      <c r="J91" s="31">
        <v>-1366232.2949999999</v>
      </c>
      <c r="K91" s="31">
        <v>-2315335.9819999998</v>
      </c>
      <c r="L91" s="31">
        <v>-776159.09299999999</v>
      </c>
      <c r="M91" s="31">
        <v>-1565902.912</v>
      </c>
      <c r="N91" s="31">
        <v>-2072195.39</v>
      </c>
      <c r="O91" s="59">
        <v>-832206.61300000001</v>
      </c>
      <c r="P91" s="31">
        <f t="shared" si="2"/>
        <v>-18489376.851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31"/>
      <c r="H92" s="31"/>
      <c r="I92" s="59"/>
      <c r="J92" s="31"/>
      <c r="K92" s="31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2375000.3459999999</v>
      </c>
      <c r="E93" s="31">
        <v>9001381.7100000009</v>
      </c>
      <c r="F93" s="31">
        <v>2794645.1349999998</v>
      </c>
      <c r="G93" s="31">
        <v>185404.31899999999</v>
      </c>
      <c r="H93" s="31">
        <v>179080.62599999999</v>
      </c>
      <c r="I93" s="59">
        <v>226112.01300000001</v>
      </c>
      <c r="J93" s="31">
        <v>1724672.3559999999</v>
      </c>
      <c r="K93" s="31">
        <v>8548115.4370000008</v>
      </c>
      <c r="L93" s="31">
        <v>3094449.7</v>
      </c>
      <c r="M93" s="31">
        <v>166004.905</v>
      </c>
      <c r="N93" s="31">
        <v>111609.73699999999</v>
      </c>
      <c r="O93" s="59">
        <v>83466.396999999997</v>
      </c>
      <c r="P93" s="31">
        <f t="shared" si="2"/>
        <v>28489942.681000002</v>
      </c>
    </row>
    <row r="94" spans="2:16" ht="12" customHeight="1" x14ac:dyDescent="0.2">
      <c r="B94" s="9"/>
      <c r="C94" s="6" t="s">
        <v>114</v>
      </c>
      <c r="D94" s="31">
        <v>-788152.85199999996</v>
      </c>
      <c r="E94" s="31">
        <v>-1587722.105</v>
      </c>
      <c r="F94" s="31">
        <v>-549889.20700000005</v>
      </c>
      <c r="G94" s="31">
        <v>-59001.536</v>
      </c>
      <c r="H94" s="31">
        <v>-65678.414999999994</v>
      </c>
      <c r="I94" s="59">
        <v>-86319.648000000001</v>
      </c>
      <c r="J94" s="31">
        <v>-1115501.254</v>
      </c>
      <c r="K94" s="31">
        <v>-1580814.9140000001</v>
      </c>
      <c r="L94" s="31">
        <v>-809695.92</v>
      </c>
      <c r="M94" s="31">
        <v>-319146.342</v>
      </c>
      <c r="N94" s="31">
        <v>-47524.036</v>
      </c>
      <c r="O94" s="59">
        <v>-33376.860999999997</v>
      </c>
      <c r="P94" s="31">
        <f t="shared" si="2"/>
        <v>-7042823.0899999999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31"/>
      <c r="H95" s="31"/>
      <c r="I95" s="59"/>
      <c r="J95" s="31"/>
      <c r="K95" s="31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38645.288999999997</v>
      </c>
      <c r="E96" s="31">
        <v>26663.437000000002</v>
      </c>
      <c r="F96" s="31">
        <v>26387.844000000001</v>
      </c>
      <c r="G96" s="31">
        <v>26386.981</v>
      </c>
      <c r="H96" s="31">
        <v>22571.807000000001</v>
      </c>
      <c r="I96" s="59">
        <v>37908.445</v>
      </c>
      <c r="J96" s="31">
        <v>30593.67</v>
      </c>
      <c r="K96" s="31">
        <v>25728.528999999999</v>
      </c>
      <c r="L96" s="31">
        <v>28445.819</v>
      </c>
      <c r="M96" s="31">
        <v>32615.365000000002</v>
      </c>
      <c r="N96" s="31">
        <v>27879.187999999998</v>
      </c>
      <c r="O96" s="59">
        <v>28935.043000000001</v>
      </c>
      <c r="P96" s="31">
        <f t="shared" si="2"/>
        <v>352761.41700000002</v>
      </c>
    </row>
    <row r="97" spans="2:16" ht="12" customHeight="1" x14ac:dyDescent="0.2">
      <c r="B97" s="9"/>
      <c r="C97" s="6" t="s">
        <v>114</v>
      </c>
      <c r="D97" s="31">
        <v>-13844.297</v>
      </c>
      <c r="E97" s="31">
        <v>-6931.366</v>
      </c>
      <c r="F97" s="31">
        <v>-8230.018</v>
      </c>
      <c r="G97" s="31">
        <v>-6381.4470000000001</v>
      </c>
      <c r="H97" s="31">
        <v>-10537.953</v>
      </c>
      <c r="I97" s="59">
        <v>-9697.6509999999998</v>
      </c>
      <c r="J97" s="31">
        <v>-7826.674</v>
      </c>
      <c r="K97" s="31">
        <v>-4339.0950000000003</v>
      </c>
      <c r="L97" s="31">
        <v>-7282.8190000000004</v>
      </c>
      <c r="M97" s="31">
        <v>-11414.593000000001</v>
      </c>
      <c r="N97" s="31">
        <v>-10007.433000000001</v>
      </c>
      <c r="O97" s="59">
        <v>-7386.2550000000001</v>
      </c>
      <c r="P97" s="31">
        <f t="shared" si="2"/>
        <v>-103879.60100000001</v>
      </c>
    </row>
    <row r="98" spans="2:16" ht="12" customHeight="1" x14ac:dyDescent="0.2">
      <c r="B98" s="9"/>
      <c r="C98" s="1" t="s">
        <v>118</v>
      </c>
      <c r="D98" s="31">
        <v>251412.5</v>
      </c>
      <c r="E98" s="31">
        <v>-95427</v>
      </c>
      <c r="F98" s="31">
        <v>-162352</v>
      </c>
      <c r="G98" s="31">
        <v>517222</v>
      </c>
      <c r="H98" s="31">
        <v>-114498</v>
      </c>
      <c r="I98" s="59">
        <v>-119620</v>
      </c>
      <c r="J98" s="31">
        <v>240829</v>
      </c>
      <c r="K98" s="31">
        <v>-134271</v>
      </c>
      <c r="L98" s="31">
        <v>-78292</v>
      </c>
      <c r="M98" s="31">
        <v>467068</v>
      </c>
      <c r="N98" s="31">
        <v>-125814</v>
      </c>
      <c r="O98" s="59">
        <v>-81844</v>
      </c>
      <c r="P98" s="31">
        <f t="shared" si="2"/>
        <v>564413.5</v>
      </c>
    </row>
    <row r="99" spans="2:16" ht="12" customHeight="1" x14ac:dyDescent="0.2">
      <c r="B99" s="9"/>
      <c r="C99" s="1" t="s">
        <v>119</v>
      </c>
      <c r="D99" s="31">
        <v>-28136.272619999996</v>
      </c>
      <c r="E99" s="31">
        <v>-34973.75705</v>
      </c>
      <c r="F99" s="31">
        <v>-56094.692759999998</v>
      </c>
      <c r="G99" s="31">
        <v>-21516.24422</v>
      </c>
      <c r="H99" s="31">
        <v>-71759.41403</v>
      </c>
      <c r="I99" s="59">
        <v>-58191.643960000001</v>
      </c>
      <c r="J99" s="31">
        <v>-47529.627629999995</v>
      </c>
      <c r="K99" s="31">
        <v>-46754.466779999995</v>
      </c>
      <c r="L99" s="31">
        <v>-38502.489540000002</v>
      </c>
      <c r="M99" s="31">
        <v>-79703.691630000016</v>
      </c>
      <c r="N99" s="31">
        <v>-32349.336810000001</v>
      </c>
      <c r="O99" s="59">
        <v>-31576.223610000005</v>
      </c>
      <c r="P99" s="32">
        <f t="shared" si="2"/>
        <v>-547087.86064000009</v>
      </c>
    </row>
    <row r="100" spans="2:16" ht="12" customHeight="1" thickBot="1" x14ac:dyDescent="0.25">
      <c r="B100" s="33" t="s">
        <v>45</v>
      </c>
      <c r="C100" s="38" t="s">
        <v>120</v>
      </c>
      <c r="D100" s="39">
        <v>-146618.82759</v>
      </c>
      <c r="E100" s="39">
        <v>-80195.038780000003</v>
      </c>
      <c r="F100" s="39">
        <v>-120666.26333</v>
      </c>
      <c r="G100" s="39">
        <v>-91929.300669999997</v>
      </c>
      <c r="H100" s="39">
        <v>-56208.513599999998</v>
      </c>
      <c r="I100" s="65">
        <v>-50045.013049999994</v>
      </c>
      <c r="J100" s="39">
        <v>-64275.249219999998</v>
      </c>
      <c r="K100" s="39">
        <v>-87458.521560000008</v>
      </c>
      <c r="L100" s="39">
        <v>-60854.877890000003</v>
      </c>
      <c r="M100" s="39">
        <v>-270683.70958999998</v>
      </c>
      <c r="N100" s="39">
        <v>-85540.172500000001</v>
      </c>
      <c r="O100" s="65">
        <v>-976492.01584000001</v>
      </c>
      <c r="P100" s="39">
        <f t="shared" si="2"/>
        <v>-2090967.5036200001</v>
      </c>
    </row>
    <row r="101" spans="2:16" ht="12" customHeight="1" thickBot="1" x14ac:dyDescent="0.25">
      <c r="B101" s="9"/>
      <c r="D101" s="116"/>
      <c r="E101" s="116"/>
      <c r="F101" s="116"/>
      <c r="G101" s="4"/>
      <c r="H101" s="116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66">
        <v>3175869.4990400001</v>
      </c>
      <c r="E102" s="66">
        <v>2458964.23367</v>
      </c>
      <c r="F102" s="66">
        <v>3589265.8007700001</v>
      </c>
      <c r="G102" s="29">
        <v>3556073.1462099999</v>
      </c>
      <c r="H102" s="66">
        <v>3027494.0446799998</v>
      </c>
      <c r="I102" s="66">
        <v>3024032.1769599998</v>
      </c>
      <c r="J102" s="29">
        <v>3250895.7869199999</v>
      </c>
      <c r="K102" s="29">
        <v>1351553.1032799999</v>
      </c>
      <c r="L102" s="29">
        <v>2807920.5107300002</v>
      </c>
      <c r="M102" s="29">
        <v>2815683.50557</v>
      </c>
      <c r="N102" s="29">
        <v>2615695.4943400002</v>
      </c>
      <c r="O102" s="29">
        <v>6959244.5294500003</v>
      </c>
      <c r="P102" s="29">
        <f>SUM(D102:O102)</f>
        <v>38632691.83162</v>
      </c>
    </row>
    <row r="103" spans="2:16" ht="12" customHeight="1" x14ac:dyDescent="0.2">
      <c r="B103" s="9" t="s">
        <v>47</v>
      </c>
      <c r="C103" s="10" t="s">
        <v>121</v>
      </c>
      <c r="D103" s="59">
        <v>1797529.5348199999</v>
      </c>
      <c r="E103" s="59">
        <v>1209960.9375199999</v>
      </c>
      <c r="F103" s="59">
        <v>2228189.7413600003</v>
      </c>
      <c r="G103" s="31">
        <v>2024810.2157699999</v>
      </c>
      <c r="H103" s="59">
        <v>1515445.75917</v>
      </c>
      <c r="I103" s="59">
        <v>1358432.34396</v>
      </c>
      <c r="J103" s="31">
        <v>1772914.59372</v>
      </c>
      <c r="K103" s="31">
        <v>99794.702879999997</v>
      </c>
      <c r="L103" s="31">
        <v>1206270.20273</v>
      </c>
      <c r="M103" s="31">
        <v>1364505.72392</v>
      </c>
      <c r="N103" s="31">
        <v>1128004.58262</v>
      </c>
      <c r="O103" s="31">
        <v>4009343.8665900002</v>
      </c>
      <c r="P103" s="31">
        <f t="shared" si="2"/>
        <v>19715202.205060001</v>
      </c>
    </row>
    <row r="104" spans="2:16" ht="12" customHeight="1" x14ac:dyDescent="0.2">
      <c r="B104" s="78" t="s">
        <v>216</v>
      </c>
      <c r="C104" s="42" t="s">
        <v>122</v>
      </c>
      <c r="D104" s="104">
        <v>228025.02487999998</v>
      </c>
      <c r="E104" s="104">
        <v>221025.84206999998</v>
      </c>
      <c r="F104" s="104">
        <v>222823.40661999999</v>
      </c>
      <c r="G104" s="43">
        <v>241218.52628999998</v>
      </c>
      <c r="H104" s="104">
        <v>157924.08861000001</v>
      </c>
      <c r="I104" s="104">
        <v>100045.889</v>
      </c>
      <c r="J104" s="43">
        <v>97902.846209999989</v>
      </c>
      <c r="K104" s="43">
        <v>82520.523000000001</v>
      </c>
      <c r="L104" s="43">
        <v>81945.415760000004</v>
      </c>
      <c r="M104" s="43">
        <v>98938.671090000003</v>
      </c>
      <c r="N104" s="43">
        <v>148656.89106999998</v>
      </c>
      <c r="O104" s="43">
        <v>395866.51575999998</v>
      </c>
      <c r="P104" s="43">
        <f t="shared" si="2"/>
        <v>2076893.6403599996</v>
      </c>
    </row>
    <row r="105" spans="2:16" ht="12" customHeight="1" x14ac:dyDescent="0.2">
      <c r="B105" s="78" t="s">
        <v>217</v>
      </c>
      <c r="C105" s="10" t="s">
        <v>123</v>
      </c>
      <c r="D105" s="59">
        <v>1159472.0111100001</v>
      </c>
      <c r="E105" s="59">
        <v>810805.94845000003</v>
      </c>
      <c r="F105" s="59">
        <v>1589960.1934799999</v>
      </c>
      <c r="G105" s="31">
        <v>1323824.3268299999</v>
      </c>
      <c r="H105" s="59">
        <v>1101386.55611</v>
      </c>
      <c r="I105" s="59">
        <v>1073342.65331</v>
      </c>
      <c r="J105" s="31">
        <v>1194463.49389</v>
      </c>
      <c r="K105" s="31">
        <v>-13620.96797</v>
      </c>
      <c r="L105" s="31">
        <v>940650.18209999998</v>
      </c>
      <c r="M105" s="31">
        <v>948555.72450000001</v>
      </c>
      <c r="N105" s="31">
        <v>912911.88569000002</v>
      </c>
      <c r="O105" s="31">
        <v>2816228.4524400001</v>
      </c>
      <c r="P105" s="31">
        <f>SUM(D105:O105)</f>
        <v>13857980.459940001</v>
      </c>
    </row>
    <row r="106" spans="2:16" ht="12" customHeight="1" x14ac:dyDescent="0.2">
      <c r="B106" s="78" t="s">
        <v>218</v>
      </c>
      <c r="C106" s="44" t="s">
        <v>124</v>
      </c>
      <c r="D106" s="60">
        <v>410032.49883</v>
      </c>
      <c r="E106" s="60">
        <v>178129.147</v>
      </c>
      <c r="F106" s="59">
        <v>415406.14126</v>
      </c>
      <c r="G106" s="32">
        <v>459767.36264999997</v>
      </c>
      <c r="H106" s="59">
        <v>256135.11444999999</v>
      </c>
      <c r="I106" s="60">
        <v>185043.80165000001</v>
      </c>
      <c r="J106" s="32">
        <v>480548.25362000003</v>
      </c>
      <c r="K106" s="32">
        <v>30895.147850000001</v>
      </c>
      <c r="L106" s="32">
        <v>183674.60487000001</v>
      </c>
      <c r="M106" s="32">
        <v>317011.32832999999</v>
      </c>
      <c r="N106" s="32">
        <v>66435.805859999993</v>
      </c>
      <c r="O106" s="32">
        <v>797248.89838999999</v>
      </c>
      <c r="P106" s="32">
        <f>SUM(D106:O106)</f>
        <v>3780328.1047599996</v>
      </c>
    </row>
    <row r="107" spans="2:16" ht="12" customHeight="1" x14ac:dyDescent="0.2">
      <c r="B107" s="78" t="s">
        <v>48</v>
      </c>
      <c r="C107" s="45" t="s">
        <v>125</v>
      </c>
      <c r="D107" s="64">
        <v>780789.43634000001</v>
      </c>
      <c r="E107" s="64">
        <v>661348.19666000002</v>
      </c>
      <c r="F107" s="64">
        <v>827956.85950999998</v>
      </c>
      <c r="G107" s="30">
        <v>946037.54154000001</v>
      </c>
      <c r="H107" s="64">
        <v>892151.25428999995</v>
      </c>
      <c r="I107" s="64">
        <v>927535.09</v>
      </c>
      <c r="J107" s="30">
        <v>824663.81720000005</v>
      </c>
      <c r="K107" s="30">
        <v>611485.00540000002</v>
      </c>
      <c r="L107" s="30">
        <v>917632.87899999996</v>
      </c>
      <c r="M107" s="30">
        <v>834257.27065000008</v>
      </c>
      <c r="N107" s="30">
        <v>824189.08214999991</v>
      </c>
      <c r="O107" s="30">
        <v>1740839.8983100001</v>
      </c>
      <c r="P107" s="30">
        <f t="shared" si="2"/>
        <v>10788886.331050001</v>
      </c>
    </row>
    <row r="108" spans="2:16" ht="12" customHeight="1" thickBot="1" x14ac:dyDescent="0.25">
      <c r="B108" s="33" t="s">
        <v>49</v>
      </c>
      <c r="C108" s="46" t="s">
        <v>126</v>
      </c>
      <c r="D108" s="69">
        <v>597550.52787999995</v>
      </c>
      <c r="E108" s="69">
        <v>587655.09949000005</v>
      </c>
      <c r="F108" s="69">
        <v>533119.19990000001</v>
      </c>
      <c r="G108" s="34">
        <v>585225.38890000002</v>
      </c>
      <c r="H108" s="69">
        <v>619897.03122</v>
      </c>
      <c r="I108" s="69">
        <v>738064.74300000002</v>
      </c>
      <c r="J108" s="34">
        <v>653317.37600000005</v>
      </c>
      <c r="K108" s="34">
        <v>640273.39500000002</v>
      </c>
      <c r="L108" s="34">
        <v>684017.429</v>
      </c>
      <c r="M108" s="34">
        <v>616920.51100000006</v>
      </c>
      <c r="N108" s="34">
        <v>663501.82957000006</v>
      </c>
      <c r="O108" s="34">
        <v>1209060.76455</v>
      </c>
      <c r="P108" s="34">
        <f t="shared" si="2"/>
        <v>8128603.2955099996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2425200.3959499998</v>
      </c>
      <c r="E110" s="29">
        <v>3122418.3525300003</v>
      </c>
      <c r="F110" s="29">
        <v>2458997.9914199999</v>
      </c>
      <c r="G110" s="29">
        <v>2959104.9007600001</v>
      </c>
      <c r="H110" s="29">
        <v>2888343.5361199998</v>
      </c>
      <c r="I110" s="66">
        <v>3276738.9903000002</v>
      </c>
      <c r="J110" s="29">
        <v>3063772.8499199999</v>
      </c>
      <c r="K110" s="29">
        <v>2605447.15539</v>
      </c>
      <c r="L110" s="29">
        <v>2842575.1683499999</v>
      </c>
      <c r="M110" s="29">
        <v>2336475.4064799999</v>
      </c>
      <c r="N110" s="29">
        <v>2654130.3421900002</v>
      </c>
      <c r="O110" s="29">
        <v>3228317.4395500002</v>
      </c>
      <c r="P110" s="29">
        <f t="shared" si="2"/>
        <v>33861522.528959997</v>
      </c>
    </row>
    <row r="111" spans="2:16" ht="12" customHeight="1" x14ac:dyDescent="0.2">
      <c r="B111" s="78" t="s">
        <v>219</v>
      </c>
      <c r="C111" s="90" t="s">
        <v>127</v>
      </c>
      <c r="D111" s="43">
        <v>901212.57597000001</v>
      </c>
      <c r="E111" s="43">
        <v>853166.45791</v>
      </c>
      <c r="F111" s="43">
        <v>933178.23409000004</v>
      </c>
      <c r="G111" s="43">
        <v>910798.91960000002</v>
      </c>
      <c r="H111" s="43">
        <v>919243.10788999998</v>
      </c>
      <c r="I111" s="104">
        <v>884970.97276000003</v>
      </c>
      <c r="J111" s="43">
        <v>856760.34859000007</v>
      </c>
      <c r="K111" s="91">
        <v>862147.48766999994</v>
      </c>
      <c r="L111" s="43">
        <v>900232.18708000006</v>
      </c>
      <c r="M111" s="43">
        <v>886284.26334000006</v>
      </c>
      <c r="N111" s="43">
        <v>893202.48089999997</v>
      </c>
      <c r="O111" s="43">
        <v>841240.75973000005</v>
      </c>
      <c r="P111" s="43">
        <f t="shared" si="2"/>
        <v>10642437.795530001</v>
      </c>
    </row>
    <row r="112" spans="2:16" ht="12" customHeight="1" x14ac:dyDescent="0.2">
      <c r="B112" s="78" t="s">
        <v>220</v>
      </c>
      <c r="C112" s="44" t="s">
        <v>221</v>
      </c>
      <c r="D112" s="32">
        <v>-16807.729440000003</v>
      </c>
      <c r="E112" s="32">
        <v>-3565.6834399999998</v>
      </c>
      <c r="F112" s="32">
        <v>-4021.7580800000001</v>
      </c>
      <c r="G112" s="32">
        <v>-17697.76096</v>
      </c>
      <c r="H112" s="32">
        <v>-1173.4474399999999</v>
      </c>
      <c r="I112" s="60">
        <v>-2273.9573599999999</v>
      </c>
      <c r="J112" s="32">
        <v>-1154.82981</v>
      </c>
      <c r="K112" s="32">
        <v>-20217.008719999998</v>
      </c>
      <c r="L112" s="32">
        <v>-52983.920960000003</v>
      </c>
      <c r="M112" s="32">
        <v>-2461.6126099999997</v>
      </c>
      <c r="N112" s="32">
        <v>-2064.7521000000002</v>
      </c>
      <c r="O112" s="32">
        <v>-632473.59935999999</v>
      </c>
      <c r="P112" s="32">
        <f t="shared" si="2"/>
        <v>-756896.06027999998</v>
      </c>
    </row>
    <row r="113" spans="2:16" ht="12" customHeight="1" x14ac:dyDescent="0.2">
      <c r="B113" s="78" t="s">
        <v>222</v>
      </c>
      <c r="C113" s="90" t="s">
        <v>128</v>
      </c>
      <c r="D113" s="43">
        <v>1414674.5730699999</v>
      </c>
      <c r="E113" s="43">
        <v>1927869.52853</v>
      </c>
      <c r="F113" s="43">
        <v>1378982.4295000001</v>
      </c>
      <c r="G113" s="43">
        <v>1895848.7849999999</v>
      </c>
      <c r="H113" s="43">
        <v>1821686.97798</v>
      </c>
      <c r="I113" s="104">
        <v>2230151.628</v>
      </c>
      <c r="J113" s="43">
        <v>2040353.8259999999</v>
      </c>
      <c r="K113" s="43">
        <v>1606384.49495</v>
      </c>
      <c r="L113" s="43">
        <v>1871575.4339999999</v>
      </c>
      <c r="M113" s="43">
        <v>1323637.9439999999</v>
      </c>
      <c r="N113" s="43">
        <v>1608269.2199800001</v>
      </c>
      <c r="O113" s="43">
        <v>2884993.8670000001</v>
      </c>
      <c r="P113" s="43">
        <f t="shared" si="2"/>
        <v>22004428.708009999</v>
      </c>
    </row>
    <row r="114" spans="2:16" ht="12" customHeight="1" x14ac:dyDescent="0.2">
      <c r="B114" s="78" t="s">
        <v>223</v>
      </c>
      <c r="C114" s="44" t="s">
        <v>224</v>
      </c>
      <c r="D114" s="32">
        <v>-225.58967000000001</v>
      </c>
      <c r="E114" s="32">
        <v>-481.38200000000001</v>
      </c>
      <c r="F114" s="32">
        <v>-1004.17873</v>
      </c>
      <c r="G114" s="32">
        <v>0</v>
      </c>
      <c r="H114" s="32">
        <v>0</v>
      </c>
      <c r="I114" s="60">
        <v>-396.08625000000001</v>
      </c>
      <c r="J114" s="32">
        <v>-3125.4968599999997</v>
      </c>
      <c r="K114" s="32">
        <v>-36.548999999999999</v>
      </c>
      <c r="L114" s="32">
        <v>0</v>
      </c>
      <c r="M114" s="32">
        <v>-159.92335</v>
      </c>
      <c r="N114" s="32">
        <v>0</v>
      </c>
      <c r="O114" s="32">
        <v>-68054.376680000001</v>
      </c>
      <c r="P114" s="32">
        <f t="shared" si="2"/>
        <v>-73483.582540000003</v>
      </c>
    </row>
    <row r="115" spans="2:16" ht="12" customHeight="1" x14ac:dyDescent="0.2">
      <c r="B115" s="9" t="s">
        <v>51</v>
      </c>
      <c r="C115" s="45" t="s">
        <v>129</v>
      </c>
      <c r="D115" s="30">
        <v>88987.315000000002</v>
      </c>
      <c r="E115" s="30">
        <v>321396.62300000002</v>
      </c>
      <c r="F115" s="30">
        <v>111112.67200000001</v>
      </c>
      <c r="G115" s="30">
        <v>115035.986</v>
      </c>
      <c r="H115" s="30">
        <v>112138.36599999999</v>
      </c>
      <c r="I115" s="64">
        <v>125892.272</v>
      </c>
      <c r="J115" s="30">
        <v>104404.739</v>
      </c>
      <c r="K115" s="30">
        <v>118402.417</v>
      </c>
      <c r="L115" s="30">
        <v>87207.241999999998</v>
      </c>
      <c r="M115" s="30">
        <v>94447.595000000001</v>
      </c>
      <c r="N115" s="30">
        <v>115826.507</v>
      </c>
      <c r="O115" s="30">
        <v>185345.68400000001</v>
      </c>
      <c r="P115" s="30">
        <f t="shared" si="2"/>
        <v>1580197.4180000001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37359.251020000003</v>
      </c>
      <c r="E116" s="39">
        <v>24032.808530000002</v>
      </c>
      <c r="F116" s="39">
        <v>40750.592640000003</v>
      </c>
      <c r="G116" s="39">
        <v>55118.971119999995</v>
      </c>
      <c r="H116" s="39">
        <v>36448.531689999996</v>
      </c>
      <c r="I116" s="65">
        <v>38394.16115</v>
      </c>
      <c r="J116" s="39">
        <v>66534.263000000006</v>
      </c>
      <c r="K116" s="39">
        <v>38766.31349</v>
      </c>
      <c r="L116" s="39">
        <v>36544.22623</v>
      </c>
      <c r="M116" s="39">
        <v>34727.140100000004</v>
      </c>
      <c r="N116" s="39">
        <v>38896.886409999999</v>
      </c>
      <c r="O116" s="39">
        <v>17265.104860000003</v>
      </c>
      <c r="P116" s="39">
        <f t="shared" si="2"/>
        <v>464838.25024000002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903982.64861000003</v>
      </c>
      <c r="E118" s="29">
        <v>428551.94227</v>
      </c>
      <c r="F118" s="29">
        <v>474068.92725000001</v>
      </c>
      <c r="G118" s="29">
        <v>949670.86502999999</v>
      </c>
      <c r="H118" s="29">
        <v>568130.68050999998</v>
      </c>
      <c r="I118" s="66">
        <v>513817.25701999996</v>
      </c>
      <c r="J118" s="29">
        <v>1028238.7494099999</v>
      </c>
      <c r="K118" s="29">
        <v>380879.68738000002</v>
      </c>
      <c r="L118" s="29">
        <v>483841.34156000003</v>
      </c>
      <c r="M118" s="29">
        <v>763132.49389000004</v>
      </c>
      <c r="N118" s="29">
        <v>401046.28912000003</v>
      </c>
      <c r="O118" s="29">
        <v>1518876.7963</v>
      </c>
      <c r="P118" s="29">
        <f t="shared" si="2"/>
        <v>8414237.6783499978</v>
      </c>
    </row>
    <row r="119" spans="2:16" ht="12" customHeight="1" x14ac:dyDescent="0.2">
      <c r="B119" s="78" t="s">
        <v>225</v>
      </c>
      <c r="C119" s="10" t="s">
        <v>132</v>
      </c>
      <c r="D119" s="31">
        <v>339362.87050000002</v>
      </c>
      <c r="E119" s="31">
        <v>290052.22395999997</v>
      </c>
      <c r="F119" s="31">
        <v>322044.46214000002</v>
      </c>
      <c r="G119" s="31">
        <v>369684.65833999997</v>
      </c>
      <c r="H119" s="31">
        <v>315557.06020000001</v>
      </c>
      <c r="I119" s="59">
        <v>286917.18820999999</v>
      </c>
      <c r="J119" s="31">
        <v>305653.17089000001</v>
      </c>
      <c r="K119" s="31">
        <v>236029.37779</v>
      </c>
      <c r="L119" s="31">
        <v>277051.87069000001</v>
      </c>
      <c r="M119" s="31">
        <v>298306.78832000005</v>
      </c>
      <c r="N119" s="31">
        <v>272717.85600999999</v>
      </c>
      <c r="O119" s="31">
        <v>661483.20684</v>
      </c>
      <c r="P119" s="31">
        <f t="shared" si="2"/>
        <v>3974860.7338900007</v>
      </c>
    </row>
    <row r="120" spans="2:16" ht="12" customHeight="1" x14ac:dyDescent="0.2">
      <c r="B120" s="9" t="s">
        <v>190</v>
      </c>
      <c r="C120" s="10" t="s">
        <v>189</v>
      </c>
      <c r="D120" s="31">
        <v>15554.142830000001</v>
      </c>
      <c r="E120" s="31">
        <v>15597.24368</v>
      </c>
      <c r="F120" s="31">
        <v>15212.1769</v>
      </c>
      <c r="G120" s="31">
        <v>17251.054680000001</v>
      </c>
      <c r="H120" s="31">
        <v>15153.673510000001</v>
      </c>
      <c r="I120" s="59">
        <v>12148.07905</v>
      </c>
      <c r="J120" s="31">
        <v>29369.38941</v>
      </c>
      <c r="K120" s="31">
        <v>11376.55026</v>
      </c>
      <c r="L120" s="31">
        <v>11520.73207</v>
      </c>
      <c r="M120" s="31">
        <v>12921.016659999999</v>
      </c>
      <c r="N120" s="31">
        <v>13617.623509999999</v>
      </c>
      <c r="O120" s="31">
        <v>31851.725240000003</v>
      </c>
      <c r="P120" s="31">
        <f t="shared" si="2"/>
        <v>201573.40779999999</v>
      </c>
    </row>
    <row r="121" spans="2:16" ht="12" customHeight="1" x14ac:dyDescent="0.2">
      <c r="B121" s="9" t="s">
        <v>54</v>
      </c>
      <c r="C121" s="10" t="s">
        <v>133</v>
      </c>
      <c r="D121" s="31">
        <v>4768.2898700000005</v>
      </c>
      <c r="E121" s="31">
        <v>3943.0702500000002</v>
      </c>
      <c r="F121" s="31">
        <v>4252.2707</v>
      </c>
      <c r="G121" s="31">
        <v>4721.7118099999998</v>
      </c>
      <c r="H121" s="31">
        <v>3804.7713900000003</v>
      </c>
      <c r="I121" s="59">
        <v>2339.998</v>
      </c>
      <c r="J121" s="31">
        <v>3058.3632299999999</v>
      </c>
      <c r="K121" s="31">
        <v>2334.2440000000001</v>
      </c>
      <c r="L121" s="31">
        <v>1843.2139999999999</v>
      </c>
      <c r="M121" s="31">
        <v>848.40013999999996</v>
      </c>
      <c r="N121" s="31">
        <v>3783.5974000000001</v>
      </c>
      <c r="O121" s="31">
        <v>8351.4158400000015</v>
      </c>
      <c r="P121" s="31">
        <f t="shared" si="2"/>
        <v>44049.346630000007</v>
      </c>
    </row>
    <row r="122" spans="2:16" ht="12" customHeight="1" x14ac:dyDescent="0.2">
      <c r="B122" s="78" t="s">
        <v>226</v>
      </c>
      <c r="C122" s="10" t="s">
        <v>176</v>
      </c>
      <c r="D122" s="31">
        <v>54472.970479999996</v>
      </c>
      <c r="E122" s="31">
        <v>52286.146569999997</v>
      </c>
      <c r="F122" s="31">
        <v>47308.139750000002</v>
      </c>
      <c r="G122" s="31">
        <v>53229.465700000008</v>
      </c>
      <c r="H122" s="31">
        <v>64634.814420000002</v>
      </c>
      <c r="I122" s="59">
        <v>67109.040200000003</v>
      </c>
      <c r="J122" s="31">
        <v>68733.826000000001</v>
      </c>
      <c r="K122" s="31">
        <v>62802.919000000002</v>
      </c>
      <c r="L122" s="31">
        <v>60168.157800000001</v>
      </c>
      <c r="M122" s="31">
        <v>51380.946470000003</v>
      </c>
      <c r="N122" s="31">
        <v>59128.753600000004</v>
      </c>
      <c r="O122" s="31">
        <v>116729.79420999999</v>
      </c>
      <c r="P122" s="31">
        <f t="shared" si="2"/>
        <v>757984.97419999994</v>
      </c>
    </row>
    <row r="123" spans="2:16" ht="12" customHeight="1" x14ac:dyDescent="0.2">
      <c r="B123" s="78" t="s">
        <v>227</v>
      </c>
      <c r="C123" s="10" t="s">
        <v>134</v>
      </c>
      <c r="D123" s="31">
        <v>3376.393</v>
      </c>
      <c r="E123" s="31">
        <v>215.28100000000001</v>
      </c>
      <c r="F123" s="31">
        <v>2289.0839999999998</v>
      </c>
      <c r="G123" s="31">
        <v>3119.4540000000002</v>
      </c>
      <c r="H123" s="31">
        <v>6142.5060000000003</v>
      </c>
      <c r="I123" s="59">
        <v>8325.5470000000005</v>
      </c>
      <c r="J123" s="31">
        <v>7534.8729999999996</v>
      </c>
      <c r="K123" s="31">
        <v>8868.8909999999996</v>
      </c>
      <c r="L123" s="31">
        <v>7963.82</v>
      </c>
      <c r="M123" s="31">
        <v>4574.625</v>
      </c>
      <c r="N123" s="31">
        <v>1668.454</v>
      </c>
      <c r="O123" s="31">
        <v>4687.375</v>
      </c>
      <c r="P123" s="31">
        <f t="shared" si="2"/>
        <v>58766.302999999993</v>
      </c>
    </row>
    <row r="124" spans="2:16" ht="12" customHeight="1" x14ac:dyDescent="0.2">
      <c r="B124" s="9" t="s">
        <v>55</v>
      </c>
      <c r="C124" s="10" t="s">
        <v>135</v>
      </c>
      <c r="D124" s="31">
        <v>7.1159999999999997</v>
      </c>
      <c r="E124" s="31">
        <v>18.681999999999999</v>
      </c>
      <c r="F124" s="31">
        <v>10.404</v>
      </c>
      <c r="G124" s="31">
        <v>-41.863999999999997</v>
      </c>
      <c r="H124" s="31">
        <v>16.754000000000001</v>
      </c>
      <c r="I124" s="59">
        <v>12.036</v>
      </c>
      <c r="J124" s="31">
        <v>73.947000000000003</v>
      </c>
      <c r="K124" s="31">
        <v>25.952999999999999</v>
      </c>
      <c r="L124" s="31">
        <v>-43.508000000000003</v>
      </c>
      <c r="M124" s="31">
        <v>18.937999999999999</v>
      </c>
      <c r="N124" s="31">
        <v>17.420999999999999</v>
      </c>
      <c r="O124" s="31">
        <v>37.61</v>
      </c>
      <c r="P124" s="31">
        <f>SUM(D124:O124)</f>
        <v>153.48900000000003</v>
      </c>
    </row>
    <row r="125" spans="2:16" ht="12" customHeight="1" x14ac:dyDescent="0.2">
      <c r="B125" s="9" t="s">
        <v>56</v>
      </c>
      <c r="C125" s="10" t="s">
        <v>136</v>
      </c>
      <c r="D125" s="31">
        <v>10540.64</v>
      </c>
      <c r="E125" s="31">
        <v>13521.248</v>
      </c>
      <c r="F125" s="31">
        <v>7326.3149999999996</v>
      </c>
      <c r="G125" s="31">
        <v>139456.02600000001</v>
      </c>
      <c r="H125" s="31">
        <v>117360.908</v>
      </c>
      <c r="I125" s="59">
        <v>85321.225739999994</v>
      </c>
      <c r="J125" s="31">
        <v>50016.161</v>
      </c>
      <c r="K125" s="31">
        <v>29576.05</v>
      </c>
      <c r="L125" s="31">
        <v>39395.25</v>
      </c>
      <c r="M125" s="31">
        <v>18666.565360000001</v>
      </c>
      <c r="N125" s="31">
        <v>42949.668539999999</v>
      </c>
      <c r="O125" s="31">
        <v>21159.139780000001</v>
      </c>
      <c r="P125" s="31">
        <f t="shared" si="2"/>
        <v>575289.19741999998</v>
      </c>
    </row>
    <row r="126" spans="2:16" ht="12" customHeight="1" x14ac:dyDescent="0.2">
      <c r="B126" s="9" t="s">
        <v>57</v>
      </c>
      <c r="C126" s="10" t="s">
        <v>137</v>
      </c>
      <c r="D126" s="31">
        <v>13005.715</v>
      </c>
      <c r="E126" s="31">
        <v>0</v>
      </c>
      <c r="F126" s="31">
        <v>0</v>
      </c>
      <c r="G126" s="31">
        <v>5476.348</v>
      </c>
      <c r="H126" s="31">
        <v>-434.77699999999999</v>
      </c>
      <c r="I126" s="59">
        <v>871.26800000000003</v>
      </c>
      <c r="J126" s="31">
        <v>54406.438999999998</v>
      </c>
      <c r="K126" s="31">
        <v>-3953.1390000000001</v>
      </c>
      <c r="L126" s="31">
        <v>0</v>
      </c>
      <c r="M126" s="31">
        <v>63074.669009999998</v>
      </c>
      <c r="N126" s="31">
        <v>0</v>
      </c>
      <c r="O126" s="31">
        <v>34328.775670000003</v>
      </c>
      <c r="P126" s="31">
        <f t="shared" si="2"/>
        <v>166775.29868000001</v>
      </c>
    </row>
    <row r="127" spans="2:16" ht="12" customHeight="1" x14ac:dyDescent="0.2">
      <c r="B127" s="9" t="s">
        <v>58</v>
      </c>
      <c r="C127" s="10" t="s">
        <v>138</v>
      </c>
      <c r="D127" s="31">
        <v>45664.553999999996</v>
      </c>
      <c r="E127" s="31">
        <v>-77.348420000000004</v>
      </c>
      <c r="F127" s="31">
        <v>-112.633</v>
      </c>
      <c r="G127" s="31">
        <v>34840.921999999999</v>
      </c>
      <c r="H127" s="31">
        <v>107.437</v>
      </c>
      <c r="I127" s="59">
        <v>502.61500000000001</v>
      </c>
      <c r="J127" s="31">
        <v>46619.010999999999</v>
      </c>
      <c r="K127" s="31">
        <v>1142.575</v>
      </c>
      <c r="L127" s="31">
        <v>131.09299999999999</v>
      </c>
      <c r="M127" s="31">
        <v>42457.097000000002</v>
      </c>
      <c r="N127" s="31">
        <v>-1.24</v>
      </c>
      <c r="O127" s="31">
        <v>39134.090389999998</v>
      </c>
      <c r="P127" s="31">
        <f t="shared" si="2"/>
        <v>210408.17297000001</v>
      </c>
    </row>
    <row r="128" spans="2:16" ht="12" customHeight="1" x14ac:dyDescent="0.2">
      <c r="B128" s="9" t="s">
        <v>59</v>
      </c>
      <c r="C128" s="10" t="s">
        <v>139</v>
      </c>
      <c r="D128" s="31">
        <v>66217.974000000002</v>
      </c>
      <c r="E128" s="31">
        <v>1406.3150000000001</v>
      </c>
      <c r="F128" s="31">
        <v>163.53299999999999</v>
      </c>
      <c r="G128" s="31">
        <v>66396.802009999999</v>
      </c>
      <c r="H128" s="31">
        <v>318.517</v>
      </c>
      <c r="I128" s="59">
        <v>2819.4940000000001</v>
      </c>
      <c r="J128" s="31">
        <v>39387.648999999998</v>
      </c>
      <c r="K128" s="31">
        <v>-37.927</v>
      </c>
      <c r="L128" s="31">
        <v>0</v>
      </c>
      <c r="M128" s="31">
        <v>31882.465</v>
      </c>
      <c r="N128" s="31">
        <v>2276.2552999999998</v>
      </c>
      <c r="O128" s="31">
        <v>118645.64947999999</v>
      </c>
      <c r="P128" s="31">
        <f t="shared" si="2"/>
        <v>329476.72678999999</v>
      </c>
    </row>
    <row r="129" spans="1:16" ht="12" customHeight="1" x14ac:dyDescent="0.2">
      <c r="B129" s="78" t="s">
        <v>228</v>
      </c>
      <c r="C129" s="10" t="s">
        <v>140</v>
      </c>
      <c r="D129" s="31">
        <v>344252.06893000007</v>
      </c>
      <c r="E129" s="31">
        <v>45956.496570000003</v>
      </c>
      <c r="F129" s="31">
        <v>69524.078439999997</v>
      </c>
      <c r="G129" s="31">
        <v>247029.44649</v>
      </c>
      <c r="H129" s="31">
        <v>35406.276989999998</v>
      </c>
      <c r="I129" s="59">
        <v>40603.272820000006</v>
      </c>
      <c r="J129" s="31">
        <v>417311.74287999998</v>
      </c>
      <c r="K129" s="31">
        <v>26956.545329999997</v>
      </c>
      <c r="L129" s="31">
        <v>79323.776000000013</v>
      </c>
      <c r="M129" s="31">
        <v>233269.49493000002</v>
      </c>
      <c r="N129" s="31">
        <v>-1954.99621</v>
      </c>
      <c r="O129" s="31">
        <v>468816.59576</v>
      </c>
      <c r="P129" s="31">
        <f t="shared" si="2"/>
        <v>2006494.7989300003</v>
      </c>
    </row>
    <row r="130" spans="1:16" ht="12" customHeight="1" x14ac:dyDescent="0.2">
      <c r="B130" s="9" t="s">
        <v>60</v>
      </c>
      <c r="C130" s="10" t="s">
        <v>141</v>
      </c>
      <c r="D130" s="31">
        <v>54.904000000000003</v>
      </c>
      <c r="E130" s="31">
        <v>-30.658999999999999</v>
      </c>
      <c r="F130" s="31">
        <v>2.968</v>
      </c>
      <c r="G130" s="31">
        <v>38.279000000000003</v>
      </c>
      <c r="H130" s="31">
        <v>48.241999999999997</v>
      </c>
      <c r="I130" s="59">
        <v>-357.50700000000001</v>
      </c>
      <c r="J130" s="31">
        <v>43.674999999999997</v>
      </c>
      <c r="K130" s="31">
        <v>28.106000000000002</v>
      </c>
      <c r="L130" s="31">
        <v>53.28</v>
      </c>
      <c r="M130" s="31">
        <v>59.838000000000001</v>
      </c>
      <c r="N130" s="31">
        <v>37.421999999999997</v>
      </c>
      <c r="O130" s="31">
        <v>97.754519999999999</v>
      </c>
      <c r="P130" s="31">
        <f t="shared" si="2"/>
        <v>76.302519999999987</v>
      </c>
    </row>
    <row r="131" spans="1:16" ht="12" customHeight="1" x14ac:dyDescent="0.2">
      <c r="B131" s="78" t="s">
        <v>229</v>
      </c>
      <c r="C131" s="10" t="s">
        <v>142</v>
      </c>
      <c r="D131" s="31">
        <v>1081.5340000000001</v>
      </c>
      <c r="E131" s="31">
        <v>1010.187</v>
      </c>
      <c r="F131" s="31">
        <v>1301.51432</v>
      </c>
      <c r="G131" s="31">
        <v>1547.7249999999999</v>
      </c>
      <c r="H131" s="31">
        <v>1434.3910000000001</v>
      </c>
      <c r="I131" s="59">
        <v>1462.98</v>
      </c>
      <c r="J131" s="31">
        <v>1359.663</v>
      </c>
      <c r="K131" s="31">
        <v>1263.9780000000001</v>
      </c>
      <c r="L131" s="31">
        <v>1403.567</v>
      </c>
      <c r="M131" s="31">
        <v>1354.1659999999999</v>
      </c>
      <c r="N131" s="31">
        <v>1231.1389999999999</v>
      </c>
      <c r="O131" s="31">
        <v>2350.8715999999999</v>
      </c>
      <c r="P131" s="31">
        <f t="shared" si="2"/>
        <v>16801.715919999999</v>
      </c>
    </row>
    <row r="132" spans="1:16" ht="12" customHeight="1" x14ac:dyDescent="0.2">
      <c r="B132" s="78" t="s">
        <v>230</v>
      </c>
      <c r="C132" s="10" t="s">
        <v>143</v>
      </c>
      <c r="D132" s="31">
        <v>672.024</v>
      </c>
      <c r="E132" s="31">
        <v>517.87666000000002</v>
      </c>
      <c r="F132" s="31">
        <v>768.09799999999996</v>
      </c>
      <c r="G132" s="31">
        <v>2475.8539999999998</v>
      </c>
      <c r="H132" s="31">
        <v>4218.4170000000004</v>
      </c>
      <c r="I132" s="59">
        <v>1524.4860000000001</v>
      </c>
      <c r="J132" s="31">
        <v>204.114</v>
      </c>
      <c r="K132" s="31">
        <v>304.928</v>
      </c>
      <c r="L132" s="31">
        <v>581.02800000000002</v>
      </c>
      <c r="M132" s="31">
        <v>204.24</v>
      </c>
      <c r="N132" s="31">
        <v>740.31897000000004</v>
      </c>
      <c r="O132" s="31">
        <v>1333.82268</v>
      </c>
      <c r="P132" s="31">
        <f t="shared" si="2"/>
        <v>13545.20731</v>
      </c>
    </row>
    <row r="133" spans="1:16" ht="12" customHeight="1" thickBot="1" x14ac:dyDescent="0.25">
      <c r="B133" s="33" t="s">
        <v>180</v>
      </c>
      <c r="C133" s="92" t="s">
        <v>231</v>
      </c>
      <c r="D133" s="34">
        <v>4951.4520000000002</v>
      </c>
      <c r="E133" s="34">
        <v>4135.1790000000001</v>
      </c>
      <c r="F133" s="34">
        <v>3978.5160000000001</v>
      </c>
      <c r="G133" s="34">
        <v>4444.982</v>
      </c>
      <c r="H133" s="34">
        <v>4361.6890000000003</v>
      </c>
      <c r="I133" s="69">
        <v>4217.5339999999997</v>
      </c>
      <c r="J133" s="34">
        <v>4466.7250000000004</v>
      </c>
      <c r="K133" s="34">
        <v>4160.6360000000004</v>
      </c>
      <c r="L133" s="34">
        <v>4449.0609999999997</v>
      </c>
      <c r="M133" s="34">
        <v>4113.2439999999997</v>
      </c>
      <c r="N133" s="34">
        <v>4834.0159999999996</v>
      </c>
      <c r="O133" s="34">
        <v>9868.9692899999991</v>
      </c>
      <c r="P133" s="34">
        <f t="shared" si="2"/>
        <v>57982.003290000001</v>
      </c>
    </row>
    <row r="134" spans="1:16" ht="12" customHeight="1" thickBot="1" x14ac:dyDescent="0.25">
      <c r="B134" s="9"/>
      <c r="C134" s="10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173086.79358000003</v>
      </c>
      <c r="E135" s="29">
        <v>162977.76136</v>
      </c>
      <c r="F135" s="29">
        <v>184063.04868000001</v>
      </c>
      <c r="G135" s="29">
        <v>167329.88949999999</v>
      </c>
      <c r="H135" s="29">
        <v>159455.54485000001</v>
      </c>
      <c r="I135" s="66">
        <v>163014.70400999999</v>
      </c>
      <c r="J135" s="29">
        <v>162506.70694999999</v>
      </c>
      <c r="K135" s="29">
        <v>151001.84700000001</v>
      </c>
      <c r="L135" s="29">
        <v>203608.4534</v>
      </c>
      <c r="M135" s="29">
        <v>155555.81094999998</v>
      </c>
      <c r="N135" s="29">
        <v>164587.32874999999</v>
      </c>
      <c r="O135" s="29">
        <v>359156.44214999996</v>
      </c>
      <c r="P135" s="29">
        <f t="shared" si="2"/>
        <v>2206344.3311800002</v>
      </c>
    </row>
    <row r="136" spans="1:16" ht="12" customHeight="1" x14ac:dyDescent="0.2">
      <c r="B136" s="78" t="s">
        <v>232</v>
      </c>
      <c r="C136" s="10" t="s">
        <v>145</v>
      </c>
      <c r="D136" s="31">
        <v>1054.5550000000001</v>
      </c>
      <c r="E136" s="31">
        <v>0</v>
      </c>
      <c r="F136" s="31">
        <v>0</v>
      </c>
      <c r="G136" s="31">
        <v>485.46600000000001</v>
      </c>
      <c r="H136" s="31">
        <v>-485.46600000000001</v>
      </c>
      <c r="I136" s="59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500.55115999999998</v>
      </c>
      <c r="P136" s="31">
        <f t="shared" si="2"/>
        <v>1555.1061600000003</v>
      </c>
    </row>
    <row r="137" spans="1:16" ht="12" customHeight="1" x14ac:dyDescent="0.2">
      <c r="B137" s="9" t="s">
        <v>62</v>
      </c>
      <c r="C137" s="10" t="s">
        <v>146</v>
      </c>
      <c r="D137" s="31">
        <v>15099.178</v>
      </c>
      <c r="E137" s="31">
        <v>19439.875</v>
      </c>
      <c r="F137" s="31">
        <v>36643.966999999997</v>
      </c>
      <c r="G137" s="31">
        <v>17185.708500000001</v>
      </c>
      <c r="H137" s="31">
        <v>16958.98085</v>
      </c>
      <c r="I137" s="59">
        <v>18241.14</v>
      </c>
      <c r="J137" s="31">
        <v>10575.411</v>
      </c>
      <c r="K137" s="31">
        <v>10083.459000000001</v>
      </c>
      <c r="L137" s="31">
        <v>42095.152000000002</v>
      </c>
      <c r="M137" s="31">
        <v>15612.257</v>
      </c>
      <c r="N137" s="31">
        <v>18986.767</v>
      </c>
      <c r="O137" s="31">
        <v>53082.159500000002</v>
      </c>
      <c r="P137" s="31">
        <f t="shared" si="2"/>
        <v>274004.05485000001</v>
      </c>
    </row>
    <row r="138" spans="1:16" ht="12" customHeight="1" x14ac:dyDescent="0.2">
      <c r="B138" s="9" t="s">
        <v>63</v>
      </c>
      <c r="C138" s="10" t="s">
        <v>147</v>
      </c>
      <c r="D138" s="31">
        <v>18145.607</v>
      </c>
      <c r="E138" s="31">
        <v>17424.821</v>
      </c>
      <c r="F138" s="31">
        <v>14613.224</v>
      </c>
      <c r="G138" s="31">
        <v>21327.361000000001</v>
      </c>
      <c r="H138" s="31">
        <v>16981.328000000001</v>
      </c>
      <c r="I138" s="59">
        <v>17934.870999999999</v>
      </c>
      <c r="J138" s="31">
        <v>17196.25</v>
      </c>
      <c r="K138" s="31">
        <v>17472.921999999999</v>
      </c>
      <c r="L138" s="31">
        <v>12173.449000000001</v>
      </c>
      <c r="M138" s="31">
        <v>16284.558000000001</v>
      </c>
      <c r="N138" s="31">
        <v>15084.716</v>
      </c>
      <c r="O138" s="31">
        <v>35493.750999999997</v>
      </c>
      <c r="P138" s="31">
        <f t="shared" si="2"/>
        <v>220132.85800000001</v>
      </c>
    </row>
    <row r="139" spans="1:16" ht="12" customHeight="1" x14ac:dyDescent="0.2">
      <c r="B139" s="9" t="s">
        <v>64</v>
      </c>
      <c r="C139" s="10" t="s">
        <v>148</v>
      </c>
      <c r="D139" s="31">
        <v>53697.029579999995</v>
      </c>
      <c r="E139" s="31">
        <v>46646.846359999996</v>
      </c>
      <c r="F139" s="31">
        <v>46575.199950000002</v>
      </c>
      <c r="G139" s="31">
        <v>55632.659</v>
      </c>
      <c r="H139" s="31">
        <v>52058.86</v>
      </c>
      <c r="I139" s="59">
        <v>49929.28901</v>
      </c>
      <c r="J139" s="31">
        <v>48734.948950000005</v>
      </c>
      <c r="K139" s="31">
        <v>36950.684000000001</v>
      </c>
      <c r="L139" s="31">
        <v>55564.919399999999</v>
      </c>
      <c r="M139" s="31">
        <v>45227.216959999998</v>
      </c>
      <c r="N139" s="31">
        <v>52353.111749999996</v>
      </c>
      <c r="O139" s="31">
        <v>104121.11389000001</v>
      </c>
      <c r="P139" s="31">
        <f>SUM(D139:O139)</f>
        <v>647491.8788500001</v>
      </c>
    </row>
    <row r="140" spans="1:16" ht="12" customHeight="1" x14ac:dyDescent="0.2">
      <c r="A140" s="9"/>
      <c r="B140" s="93" t="s">
        <v>192</v>
      </c>
      <c r="C140" s="94" t="s">
        <v>233</v>
      </c>
      <c r="D140" s="31">
        <v>50197.976000000002</v>
      </c>
      <c r="E140" s="31">
        <v>45461.26</v>
      </c>
      <c r="F140" s="31">
        <v>30548.312000000002</v>
      </c>
      <c r="G140" s="31">
        <v>36028.904000000002</v>
      </c>
      <c r="H140" s="31">
        <v>38469.661</v>
      </c>
      <c r="I140" s="59">
        <v>41080.633000000002</v>
      </c>
      <c r="J140" s="31">
        <v>49186.243000000002</v>
      </c>
      <c r="K140" s="31">
        <v>48938.745000000003</v>
      </c>
      <c r="L140" s="31">
        <v>36672.451999999997</v>
      </c>
      <c r="M140" s="31">
        <v>42361.954990000006</v>
      </c>
      <c r="N140" s="31">
        <v>42385.171999999999</v>
      </c>
      <c r="O140" s="31">
        <v>90426.534</v>
      </c>
      <c r="P140" s="31">
        <f>SUM(D140:O140)</f>
        <v>551757.84698999999</v>
      </c>
    </row>
    <row r="141" spans="1:16" ht="12" customHeight="1" x14ac:dyDescent="0.2">
      <c r="A141" s="9"/>
      <c r="B141" s="93" t="s">
        <v>193</v>
      </c>
      <c r="C141" s="94" t="s">
        <v>234</v>
      </c>
      <c r="D141" s="31">
        <v>34892.447999999997</v>
      </c>
      <c r="E141" s="31">
        <v>34004.959000000003</v>
      </c>
      <c r="F141" s="31">
        <v>33606.791729999997</v>
      </c>
      <c r="G141" s="31">
        <v>36669.790999999997</v>
      </c>
      <c r="H141" s="31">
        <v>35472.180999999997</v>
      </c>
      <c r="I141" s="59">
        <v>35828.771000000001</v>
      </c>
      <c r="J141" s="31">
        <v>36813.853999999999</v>
      </c>
      <c r="K141" s="31">
        <v>37556.036999999997</v>
      </c>
      <c r="L141" s="31">
        <v>35099.455999999998</v>
      </c>
      <c r="M141" s="31">
        <v>36069.824000000001</v>
      </c>
      <c r="N141" s="31">
        <v>35777.561999999998</v>
      </c>
      <c r="O141" s="31">
        <v>75532.332599999994</v>
      </c>
      <c r="P141" s="31">
        <f>SUM(D141:O141)</f>
        <v>467324.00733000005</v>
      </c>
    </row>
    <row r="142" spans="1:16" ht="12" customHeight="1" thickBot="1" x14ac:dyDescent="0.25">
      <c r="A142" s="9"/>
      <c r="B142" s="95" t="s">
        <v>191</v>
      </c>
      <c r="C142" s="96" t="s">
        <v>235</v>
      </c>
      <c r="D142" s="34">
        <v>0</v>
      </c>
      <c r="E142" s="34">
        <v>0</v>
      </c>
      <c r="F142" s="34">
        <v>22075.554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22003.025000000001</v>
      </c>
      <c r="M142" s="34">
        <v>0</v>
      </c>
      <c r="N142" s="34">
        <v>0</v>
      </c>
      <c r="O142" s="34">
        <v>0</v>
      </c>
      <c r="P142" s="97">
        <f>SUM(D142:O142)</f>
        <v>44078.578999999998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1139000.42668</v>
      </c>
      <c r="E144" s="29">
        <v>980204.82926999999</v>
      </c>
      <c r="F144" s="29">
        <v>1054651.98673</v>
      </c>
      <c r="G144" s="29">
        <v>1206693.25966</v>
      </c>
      <c r="H144" s="29">
        <v>1349760.43172</v>
      </c>
      <c r="I144" s="66">
        <v>1193690.6053900002</v>
      </c>
      <c r="J144" s="29">
        <v>1160613.3140499999</v>
      </c>
      <c r="K144" s="29">
        <v>1195785.2146300001</v>
      </c>
      <c r="L144" s="29">
        <v>1309369.29605</v>
      </c>
      <c r="M144" s="29">
        <v>1170061.7439600001</v>
      </c>
      <c r="N144" s="29">
        <v>1340038.67187</v>
      </c>
      <c r="O144" s="29">
        <v>1743294.4942999999</v>
      </c>
      <c r="P144" s="29">
        <f t="shared" si="2"/>
        <v>14843164.27431</v>
      </c>
    </row>
    <row r="145" spans="2:16" ht="12" customHeight="1" x14ac:dyDescent="0.2">
      <c r="B145" s="9" t="s">
        <v>66</v>
      </c>
      <c r="C145" s="42" t="s">
        <v>149</v>
      </c>
      <c r="D145" s="43">
        <v>394322.58224999998</v>
      </c>
      <c r="E145" s="43">
        <v>214750.12907</v>
      </c>
      <c r="F145" s="43">
        <v>251200.68905000002</v>
      </c>
      <c r="G145" s="43">
        <v>333526.28912000003</v>
      </c>
      <c r="H145" s="43">
        <v>321723.91401999997</v>
      </c>
      <c r="I145" s="104">
        <v>376074.88107</v>
      </c>
      <c r="J145" s="43">
        <v>344573.00225999998</v>
      </c>
      <c r="K145" s="43">
        <v>332320.99138999998</v>
      </c>
      <c r="L145" s="43">
        <v>335738.28905000002</v>
      </c>
      <c r="M145" s="43">
        <v>292232.17441000004</v>
      </c>
      <c r="N145" s="43">
        <v>339239.87231999997</v>
      </c>
      <c r="O145" s="43">
        <v>701082.22365000006</v>
      </c>
      <c r="P145" s="43">
        <f t="shared" si="2"/>
        <v>4236785.0376600008</v>
      </c>
    </row>
    <row r="146" spans="2:16" ht="12" customHeight="1" x14ac:dyDescent="0.2">
      <c r="B146" s="9" t="s">
        <v>67</v>
      </c>
      <c r="C146" s="10" t="s">
        <v>150</v>
      </c>
      <c r="D146" s="31">
        <v>158823.60090000002</v>
      </c>
      <c r="E146" s="31">
        <v>42959.769670000001</v>
      </c>
      <c r="F146" s="31">
        <v>69058.250979999997</v>
      </c>
      <c r="G146" s="31">
        <v>109989.24012999999</v>
      </c>
      <c r="H146" s="31">
        <v>85355.403659999996</v>
      </c>
      <c r="I146" s="59">
        <v>112612.11063</v>
      </c>
      <c r="J146" s="31">
        <v>100879.08903</v>
      </c>
      <c r="K146" s="31">
        <v>94114.698290000015</v>
      </c>
      <c r="L146" s="31">
        <v>96620.221799999999</v>
      </c>
      <c r="M146" s="31">
        <v>90579.765100000019</v>
      </c>
      <c r="N146" s="31">
        <v>107599.42776000001</v>
      </c>
      <c r="O146" s="31">
        <v>280750.74220999994</v>
      </c>
      <c r="P146" s="31">
        <f t="shared" si="2"/>
        <v>1349342.3201600001</v>
      </c>
    </row>
    <row r="147" spans="2:16" ht="12" customHeight="1" x14ac:dyDescent="0.2">
      <c r="B147" s="9" t="s">
        <v>68</v>
      </c>
      <c r="C147" s="10" t="s">
        <v>151</v>
      </c>
      <c r="D147" s="31">
        <v>159238.60088000001</v>
      </c>
      <c r="E147" s="31">
        <v>114249.22207999999</v>
      </c>
      <c r="F147" s="31">
        <v>118654.42982999999</v>
      </c>
      <c r="G147" s="31">
        <v>143006.81717999998</v>
      </c>
      <c r="H147" s="31">
        <v>159585.96021000002</v>
      </c>
      <c r="I147" s="59">
        <v>168595.26365000001</v>
      </c>
      <c r="J147" s="31">
        <v>157941.93229</v>
      </c>
      <c r="K147" s="31">
        <v>149902.88201</v>
      </c>
      <c r="L147" s="31">
        <v>147596.30890999999</v>
      </c>
      <c r="M147" s="31">
        <v>134335.84115999998</v>
      </c>
      <c r="N147" s="31">
        <v>144057.75916999998</v>
      </c>
      <c r="O147" s="31">
        <v>292988.49833999999</v>
      </c>
      <c r="P147" s="31">
        <f t="shared" ref="P147:P190" si="3">SUM(D147:O147)</f>
        <v>1890153.5157099999</v>
      </c>
    </row>
    <row r="148" spans="2:16" ht="12" customHeight="1" x14ac:dyDescent="0.2">
      <c r="B148" s="9" t="s">
        <v>69</v>
      </c>
      <c r="C148" s="56" t="s">
        <v>152</v>
      </c>
      <c r="D148" s="31">
        <v>75050.328209999992</v>
      </c>
      <c r="E148" s="31">
        <v>57587.977650000001</v>
      </c>
      <c r="F148" s="31">
        <v>63418.224240000003</v>
      </c>
      <c r="G148" s="31">
        <v>80530.223809999996</v>
      </c>
      <c r="H148" s="31">
        <v>76782.169510000007</v>
      </c>
      <c r="I148" s="59">
        <v>94862.275750000001</v>
      </c>
      <c r="J148" s="31">
        <v>85758.750589999996</v>
      </c>
      <c r="K148" s="31">
        <v>88300.248090000008</v>
      </c>
      <c r="L148" s="31">
        <v>91520.382339999996</v>
      </c>
      <c r="M148" s="31">
        <v>67323.757689999984</v>
      </c>
      <c r="N148" s="31">
        <v>87581.883390000003</v>
      </c>
      <c r="O148" s="31">
        <v>127339.90322000001</v>
      </c>
      <c r="P148" s="31">
        <f t="shared" si="3"/>
        <v>996056.12448999996</v>
      </c>
    </row>
    <row r="149" spans="2:16" ht="12" customHeight="1" x14ac:dyDescent="0.2">
      <c r="B149" s="78" t="s">
        <v>236</v>
      </c>
      <c r="C149" s="44" t="s">
        <v>181</v>
      </c>
      <c r="D149" s="32">
        <v>1210.0522599999999</v>
      </c>
      <c r="E149" s="32">
        <v>-46.840330000000002</v>
      </c>
      <c r="F149" s="32">
        <v>69.784000000000006</v>
      </c>
      <c r="G149" s="32">
        <v>8.0000000000000002E-3</v>
      </c>
      <c r="H149" s="32">
        <v>0.38063999999999998</v>
      </c>
      <c r="I149" s="60">
        <v>5.2310400000000001</v>
      </c>
      <c r="J149" s="32">
        <v>-6.7696499999999995</v>
      </c>
      <c r="K149" s="60">
        <v>3.1629999999999998</v>
      </c>
      <c r="L149" s="32">
        <v>1.3759999999999999</v>
      </c>
      <c r="M149" s="32">
        <v>-7.18954</v>
      </c>
      <c r="N149" s="32">
        <v>0.80200000000000005</v>
      </c>
      <c r="O149" s="32">
        <v>3.0798800000000002</v>
      </c>
      <c r="P149" s="32">
        <f t="shared" si="3"/>
        <v>1233.0772999999999</v>
      </c>
    </row>
    <row r="150" spans="2:16" ht="12" customHeight="1" x14ac:dyDescent="0.2">
      <c r="B150" s="78" t="s">
        <v>237</v>
      </c>
      <c r="C150" s="10" t="s">
        <v>238</v>
      </c>
      <c r="D150" s="31">
        <v>481770.27214999998</v>
      </c>
      <c r="E150" s="31">
        <v>530041.79056999995</v>
      </c>
      <c r="F150" s="31">
        <v>555749.64107000001</v>
      </c>
      <c r="G150" s="31">
        <v>574094.51139999996</v>
      </c>
      <c r="H150" s="31">
        <v>733129.94107000006</v>
      </c>
      <c r="I150" s="59">
        <v>531399.99198000005</v>
      </c>
      <c r="J150" s="31">
        <v>553976.94501000002</v>
      </c>
      <c r="K150" s="59">
        <v>627594.12494000001</v>
      </c>
      <c r="L150" s="31">
        <v>672452.34302999999</v>
      </c>
      <c r="M150" s="31">
        <v>681821.47684999998</v>
      </c>
      <c r="N150" s="31">
        <v>667942.78222000005</v>
      </c>
      <c r="O150" s="31">
        <v>484877.30907000002</v>
      </c>
      <c r="P150" s="31">
        <f t="shared" si="3"/>
        <v>7094851.1293600006</v>
      </c>
    </row>
    <row r="151" spans="2:16" ht="12" customHeight="1" x14ac:dyDescent="0.2">
      <c r="B151" s="78" t="s">
        <v>239</v>
      </c>
      <c r="C151" s="10" t="s">
        <v>240</v>
      </c>
      <c r="D151" s="31">
        <v>-46.183</v>
      </c>
      <c r="E151" s="31">
        <v>-4531.0739999999996</v>
      </c>
      <c r="F151" s="31">
        <v>8.7550000000000008</v>
      </c>
      <c r="G151" s="31">
        <v>0</v>
      </c>
      <c r="H151" s="31">
        <v>-1E-3</v>
      </c>
      <c r="I151" s="59">
        <v>0</v>
      </c>
      <c r="J151" s="31">
        <v>0</v>
      </c>
      <c r="K151" s="59">
        <v>0</v>
      </c>
      <c r="L151" s="31">
        <v>0</v>
      </c>
      <c r="M151" s="31">
        <v>-37.109850000000002</v>
      </c>
      <c r="N151" s="31">
        <v>0</v>
      </c>
      <c r="O151" s="31">
        <v>-1983.3867700000033</v>
      </c>
      <c r="P151" s="31">
        <f t="shared" si="3"/>
        <v>-6588.9996200000023</v>
      </c>
    </row>
    <row r="152" spans="2:16" ht="12" customHeight="1" x14ac:dyDescent="0.2">
      <c r="B152" s="9" t="s">
        <v>70</v>
      </c>
      <c r="C152" s="10" t="s">
        <v>153</v>
      </c>
      <c r="D152" s="31">
        <v>481724.08914999996</v>
      </c>
      <c r="E152" s="31">
        <v>525510.71657000005</v>
      </c>
      <c r="F152" s="31">
        <v>555758.39607000002</v>
      </c>
      <c r="G152" s="31">
        <v>574094.51139999996</v>
      </c>
      <c r="H152" s="31">
        <v>733129.94007000001</v>
      </c>
      <c r="I152" s="59">
        <v>531399.99198000005</v>
      </c>
      <c r="J152" s="31">
        <v>553976.94501000002</v>
      </c>
      <c r="K152" s="59">
        <v>627594.12494000001</v>
      </c>
      <c r="L152" s="31">
        <v>672452.34302999999</v>
      </c>
      <c r="M152" s="31">
        <v>681784.36699999997</v>
      </c>
      <c r="N152" s="31">
        <v>667942.78222000005</v>
      </c>
      <c r="O152" s="31">
        <v>482893.92230000003</v>
      </c>
      <c r="P152" s="31">
        <f t="shared" si="3"/>
        <v>7088262.1297399998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31"/>
      <c r="H153" s="31"/>
      <c r="I153" s="59"/>
      <c r="J153" s="31"/>
      <c r="K153" s="59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440908.3966600541</v>
      </c>
      <c r="E154" s="31">
        <v>495125.59187557379</v>
      </c>
      <c r="F154" s="31">
        <v>509015.07971744356</v>
      </c>
      <c r="G154" s="31">
        <v>550124.65367467701</v>
      </c>
      <c r="H154" s="31">
        <v>685624.23902833834</v>
      </c>
      <c r="I154" s="59">
        <v>500947.22503700049</v>
      </c>
      <c r="J154" s="31">
        <v>525665.19947355811</v>
      </c>
      <c r="K154" s="59">
        <v>605170.78906970879</v>
      </c>
      <c r="L154" s="31">
        <v>637734.76403955172</v>
      </c>
      <c r="M154" s="31">
        <v>646584.99136971938</v>
      </c>
      <c r="N154" s="31">
        <v>632406.99656619935</v>
      </c>
      <c r="O154" s="31">
        <v>454658.79239735479</v>
      </c>
      <c r="P154" s="31">
        <f t="shared" si="3"/>
        <v>6683966.7189091798</v>
      </c>
    </row>
    <row r="155" spans="2:16" ht="12" customHeight="1" x14ac:dyDescent="0.2">
      <c r="B155" s="9"/>
      <c r="C155" s="11" t="s">
        <v>156</v>
      </c>
      <c r="D155" s="31">
        <v>5695.1834759726125</v>
      </c>
      <c r="E155" s="31">
        <v>3625.9918505355467</v>
      </c>
      <c r="F155" s="31">
        <v>2870.2224328576149</v>
      </c>
      <c r="G155" s="31">
        <v>3626.7337229977238</v>
      </c>
      <c r="H155" s="31">
        <v>4048.9638554455955</v>
      </c>
      <c r="I155" s="59">
        <v>3652.0483134667388</v>
      </c>
      <c r="J155" s="31">
        <v>4042.8573256669542</v>
      </c>
      <c r="K155" s="59">
        <v>4388.3930719382743</v>
      </c>
      <c r="L155" s="31">
        <v>4010.722541132795</v>
      </c>
      <c r="M155" s="31">
        <v>4066.3817402995692</v>
      </c>
      <c r="N155" s="31">
        <v>3922.2631026662498</v>
      </c>
      <c r="O155" s="31">
        <v>3244.1021805755572</v>
      </c>
      <c r="P155" s="31">
        <f t="shared" si="3"/>
        <v>47193.86361355523</v>
      </c>
    </row>
    <row r="156" spans="2:16" ht="12" customHeight="1" x14ac:dyDescent="0.2">
      <c r="B156" s="9"/>
      <c r="C156" s="48" t="s">
        <v>157</v>
      </c>
      <c r="D156" s="32">
        <v>35120.509013973264</v>
      </c>
      <c r="E156" s="32">
        <v>26759.132843890649</v>
      </c>
      <c r="F156" s="32">
        <v>43873.093919698855</v>
      </c>
      <c r="G156" s="32">
        <v>20343.124002325203</v>
      </c>
      <c r="H156" s="32">
        <v>43456.737186216153</v>
      </c>
      <c r="I156" s="60">
        <v>26800.718629532792</v>
      </c>
      <c r="J156" s="32">
        <v>24268.888210774905</v>
      </c>
      <c r="K156" s="60">
        <v>18034.942798352997</v>
      </c>
      <c r="L156" s="32">
        <v>30706.856449315444</v>
      </c>
      <c r="M156" s="32">
        <v>31132.993889981</v>
      </c>
      <c r="N156" s="32">
        <v>31613.522551134349</v>
      </c>
      <c r="O156" s="32">
        <v>24991.027722069739</v>
      </c>
      <c r="P156" s="32">
        <f>SUM(D156:O156)</f>
        <v>357101.54721726535</v>
      </c>
    </row>
    <row r="157" spans="2:16" ht="12" customHeight="1" x14ac:dyDescent="0.2">
      <c r="B157" s="9" t="s">
        <v>71</v>
      </c>
      <c r="C157" s="10" t="s">
        <v>241</v>
      </c>
      <c r="D157" s="31">
        <v>210204.6214</v>
      </c>
      <c r="E157" s="31">
        <v>198575.02105000001</v>
      </c>
      <c r="F157" s="31">
        <v>206193.30877999999</v>
      </c>
      <c r="G157" s="31">
        <v>230371.30290000001</v>
      </c>
      <c r="H157" s="31">
        <v>233161.12862</v>
      </c>
      <c r="I157" s="59">
        <v>232889.79994999999</v>
      </c>
      <c r="J157" s="31">
        <v>204191.03218000001</v>
      </c>
      <c r="K157" s="59">
        <v>192131.29008000001</v>
      </c>
      <c r="L157" s="31">
        <v>231717.20191</v>
      </c>
      <c r="M157" s="31">
        <v>209010.95705000003</v>
      </c>
      <c r="N157" s="31">
        <v>289823.06644999998</v>
      </c>
      <c r="O157" s="31">
        <v>497967.11937999999</v>
      </c>
      <c r="P157" s="31">
        <f t="shared" si="3"/>
        <v>2936235.8497500001</v>
      </c>
    </row>
    <row r="158" spans="2:16" ht="12" customHeight="1" x14ac:dyDescent="0.2">
      <c r="B158" s="78" t="s">
        <v>242</v>
      </c>
      <c r="C158" s="10" t="s">
        <v>158</v>
      </c>
      <c r="D158" s="31">
        <v>194760.11240000001</v>
      </c>
      <c r="E158" s="31">
        <v>187464.09316999998</v>
      </c>
      <c r="F158" s="31">
        <v>195895.03637000002</v>
      </c>
      <c r="G158" s="31">
        <v>205797.46666000001</v>
      </c>
      <c r="H158" s="31">
        <v>197025.33962000001</v>
      </c>
      <c r="I158" s="59">
        <v>180408.31943</v>
      </c>
      <c r="J158" s="31">
        <v>153804.98944</v>
      </c>
      <c r="K158" s="59">
        <v>170431.17444</v>
      </c>
      <c r="L158" s="31">
        <v>190923.47443</v>
      </c>
      <c r="M158" s="31">
        <v>207740.69440000001</v>
      </c>
      <c r="N158" s="31">
        <v>273160.54506999999</v>
      </c>
      <c r="O158" s="31">
        <v>438499.15458000003</v>
      </c>
      <c r="P158" s="31">
        <f t="shared" si="3"/>
        <v>2595910.4000099995</v>
      </c>
    </row>
    <row r="159" spans="2:16" ht="12" customHeight="1" x14ac:dyDescent="0.2">
      <c r="B159" s="78" t="s">
        <v>243</v>
      </c>
      <c r="C159" s="10" t="s">
        <v>244</v>
      </c>
      <c r="D159" s="31">
        <v>-1636.722</v>
      </c>
      <c r="E159" s="31">
        <v>-1981.3866799999998</v>
      </c>
      <c r="F159" s="31">
        <v>-6239.8755899999996</v>
      </c>
      <c r="G159" s="31">
        <v>-1559.5987600000001</v>
      </c>
      <c r="H159" s="31">
        <v>0</v>
      </c>
      <c r="I159" s="59">
        <v>-592.81448</v>
      </c>
      <c r="J159" s="31">
        <v>-578.12626</v>
      </c>
      <c r="K159" s="59">
        <v>-31657.160359999998</v>
      </c>
      <c r="L159" s="31">
        <v>-10.264520000000001</v>
      </c>
      <c r="M159" s="31">
        <v>-17138.059350000003</v>
      </c>
      <c r="N159" s="31">
        <v>-184.53792000000001</v>
      </c>
      <c r="O159" s="31">
        <v>30593.052720000003</v>
      </c>
      <c r="P159" s="31">
        <f t="shared" si="3"/>
        <v>-30985.493199999994</v>
      </c>
    </row>
    <row r="160" spans="2:16" ht="12" customHeight="1" x14ac:dyDescent="0.2">
      <c r="B160" s="78" t="s">
        <v>245</v>
      </c>
      <c r="C160" s="10" t="s">
        <v>159</v>
      </c>
      <c r="D160" s="105">
        <v>17081.231</v>
      </c>
      <c r="E160" s="105">
        <v>13092.314560000001</v>
      </c>
      <c r="F160" s="105">
        <v>16538.148000000001</v>
      </c>
      <c r="G160" s="105">
        <v>26133.435000000001</v>
      </c>
      <c r="H160" s="105">
        <v>36135.788999999997</v>
      </c>
      <c r="I160" s="106">
        <v>53074.294999999998</v>
      </c>
      <c r="J160" s="105">
        <v>50964.169000000002</v>
      </c>
      <c r="K160" s="106">
        <v>53357.275999999998</v>
      </c>
      <c r="L160" s="105">
        <v>40803.991999999998</v>
      </c>
      <c r="M160" s="105">
        <v>18408.322</v>
      </c>
      <c r="N160" s="105">
        <v>16847.059300000001</v>
      </c>
      <c r="O160" s="105">
        <v>28874.912079999998</v>
      </c>
      <c r="P160" s="31">
        <f t="shared" si="3"/>
        <v>371310.94294000004</v>
      </c>
    </row>
    <row r="161" spans="2:16" ht="12" customHeight="1" x14ac:dyDescent="0.2">
      <c r="B161" s="9" t="s">
        <v>72</v>
      </c>
      <c r="C161" s="98" t="s">
        <v>160</v>
      </c>
      <c r="D161" s="31">
        <v>27241.19644</v>
      </c>
      <c r="E161" s="31">
        <v>32081.298999999999</v>
      </c>
      <c r="F161" s="31">
        <v>31922.646210000003</v>
      </c>
      <c r="G161" s="31">
        <v>30662.567999999999</v>
      </c>
      <c r="H161" s="31">
        <v>30897.659050000002</v>
      </c>
      <c r="I161" s="31">
        <v>32447.130249999998</v>
      </c>
      <c r="J161" s="31">
        <v>25724.16575</v>
      </c>
      <c r="K161" s="31">
        <v>26684.68403</v>
      </c>
      <c r="L161" s="31">
        <v>29703.099039999997</v>
      </c>
      <c r="M161" s="31">
        <v>30519.628570000001</v>
      </c>
      <c r="N161" s="31">
        <v>32134.092000000001</v>
      </c>
      <c r="O161" s="31">
        <v>62032.905310000002</v>
      </c>
      <c r="P161" s="84">
        <f>SUM(D161:O161)</f>
        <v>392051.07364999998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31"/>
      <c r="H162" s="31"/>
      <c r="I162" s="59"/>
      <c r="J162" s="31"/>
      <c r="K162" s="59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2576.4796226956396</v>
      </c>
      <c r="E163" s="31">
        <v>2544.2404512927055</v>
      </c>
      <c r="F163" s="31">
        <v>2441.0812263641678</v>
      </c>
      <c r="G163" s="31">
        <v>3101.5675771768038</v>
      </c>
      <c r="H163" s="31">
        <v>2305.0035927122385</v>
      </c>
      <c r="I163" s="59">
        <v>2672.1911201356575</v>
      </c>
      <c r="J163" s="107">
        <v>2343.2198171125037</v>
      </c>
      <c r="K163" s="59">
        <v>2671.423479072555</v>
      </c>
      <c r="L163" s="31">
        <v>2528.4743397281336</v>
      </c>
      <c r="M163" s="31">
        <v>2597.9813619231918</v>
      </c>
      <c r="N163" s="31">
        <v>2638.9185206278762</v>
      </c>
      <c r="O163" s="31">
        <v>5256.2165220440911</v>
      </c>
      <c r="P163" s="31">
        <f>SUM(D163:O163)</f>
        <v>33676.797630885572</v>
      </c>
    </row>
    <row r="164" spans="2:16" ht="12" customHeight="1" x14ac:dyDescent="0.2">
      <c r="B164" s="9"/>
      <c r="C164" s="11" t="s">
        <v>162</v>
      </c>
      <c r="D164" s="31">
        <v>5333.2616812438964</v>
      </c>
      <c r="E164" s="31">
        <v>6844.7664937387981</v>
      </c>
      <c r="F164" s="31">
        <v>5146.8565359522636</v>
      </c>
      <c r="G164" s="31">
        <v>3386.2352377439393</v>
      </c>
      <c r="H164" s="31">
        <v>3653.5158133847699</v>
      </c>
      <c r="I164" s="59">
        <v>3715.6306981771163</v>
      </c>
      <c r="J164" s="31">
        <v>3612.3475869491035</v>
      </c>
      <c r="K164" s="59">
        <v>3429.951530098082</v>
      </c>
      <c r="L164" s="31">
        <v>4149.0499771119366</v>
      </c>
      <c r="M164" s="31">
        <v>4263.1061509541159</v>
      </c>
      <c r="N164" s="31">
        <v>4929.4175929227295</v>
      </c>
      <c r="O164" s="31">
        <v>9444.5717927582555</v>
      </c>
      <c r="P164" s="31">
        <f t="shared" si="3"/>
        <v>57908.711091035002</v>
      </c>
    </row>
    <row r="165" spans="2:16" ht="12" customHeight="1" x14ac:dyDescent="0.2">
      <c r="B165" s="9"/>
      <c r="C165" s="11" t="s">
        <v>163</v>
      </c>
      <c r="D165" s="31">
        <v>20512.686779574367</v>
      </c>
      <c r="E165" s="31">
        <v>22695.877136905274</v>
      </c>
      <c r="F165" s="31">
        <v>24336.80667582832</v>
      </c>
      <c r="G165" s="31">
        <v>24174.782138783929</v>
      </c>
      <c r="H165" s="31">
        <v>24939.139643902992</v>
      </c>
      <c r="I165" s="59">
        <v>26059.174556578953</v>
      </c>
      <c r="J165" s="31">
        <v>19768.598345938393</v>
      </c>
      <c r="K165" s="59">
        <v>20583.309020829365</v>
      </c>
      <c r="L165" s="31">
        <v>23025.574723159927</v>
      </c>
      <c r="M165" s="31">
        <v>23658.541057122693</v>
      </c>
      <c r="N165" s="31">
        <v>24565.755886449395</v>
      </c>
      <c r="O165" s="31">
        <v>47535.914137414657</v>
      </c>
      <c r="P165" s="31">
        <f t="shared" si="3"/>
        <v>301856.16010248824</v>
      </c>
    </row>
    <row r="166" spans="2:16" ht="12" customHeight="1" x14ac:dyDescent="0.2">
      <c r="B166" s="9"/>
      <c r="C166" s="11" t="s">
        <v>164</v>
      </c>
      <c r="D166" s="31">
        <v>-1181.2316435139026</v>
      </c>
      <c r="E166" s="31">
        <v>-3.5850819367761475</v>
      </c>
      <c r="F166" s="31">
        <v>-2.0982281447483655</v>
      </c>
      <c r="G166" s="31">
        <v>-1.6953704670396415E-2</v>
      </c>
      <c r="H166" s="31">
        <v>0</v>
      </c>
      <c r="I166" s="59">
        <v>0.13387510827379165</v>
      </c>
      <c r="J166" s="107">
        <v>0</v>
      </c>
      <c r="K166" s="59">
        <v>0</v>
      </c>
      <c r="L166" s="31">
        <v>0</v>
      </c>
      <c r="M166" s="31">
        <v>0</v>
      </c>
      <c r="N166" s="31">
        <v>0</v>
      </c>
      <c r="O166" s="31">
        <v>-203.7971422170115</v>
      </c>
      <c r="P166" s="31">
        <f t="shared" si="3"/>
        <v>-1390.5951744088352</v>
      </c>
    </row>
    <row r="167" spans="2:16" ht="12" customHeight="1" x14ac:dyDescent="0.2">
      <c r="B167" s="9" t="s">
        <v>73</v>
      </c>
      <c r="C167" s="45" t="s">
        <v>165</v>
      </c>
      <c r="D167" s="30">
        <v>5836.5460000000003</v>
      </c>
      <c r="E167" s="30">
        <v>5764.1139999999996</v>
      </c>
      <c r="F167" s="30">
        <v>4366.2169999999996</v>
      </c>
      <c r="G167" s="30">
        <v>5816.98</v>
      </c>
      <c r="H167" s="30">
        <v>26091.326000000001</v>
      </c>
      <c r="I167" s="64">
        <v>15795.939</v>
      </c>
      <c r="J167" s="30">
        <v>11780.210999999999</v>
      </c>
      <c r="K167" s="64">
        <v>13066.281999999999</v>
      </c>
      <c r="L167" s="30">
        <v>9648.6730000000007</v>
      </c>
      <c r="M167" s="30">
        <v>9244.0370000000003</v>
      </c>
      <c r="N167" s="30">
        <v>6824.48</v>
      </c>
      <c r="O167" s="30">
        <v>10415.425999999999</v>
      </c>
      <c r="P167" s="30">
        <f t="shared" si="3"/>
        <v>124650.23099999997</v>
      </c>
    </row>
    <row r="168" spans="2:16" ht="12" customHeight="1" x14ac:dyDescent="0.2">
      <c r="B168" s="9" t="s">
        <v>74</v>
      </c>
      <c r="C168" s="10" t="s">
        <v>166</v>
      </c>
      <c r="D168" s="31">
        <v>19671.391440000003</v>
      </c>
      <c r="E168" s="31">
        <v>3523.5495799999999</v>
      </c>
      <c r="F168" s="31">
        <v>5210.7296200000001</v>
      </c>
      <c r="G168" s="31">
        <v>32221.608239999998</v>
      </c>
      <c r="H168" s="31">
        <v>4756.46396</v>
      </c>
      <c r="I168" s="59">
        <v>5082.8631399999995</v>
      </c>
      <c r="J168" s="31">
        <v>20367.957850000003</v>
      </c>
      <c r="K168" s="59">
        <v>3987.8421899999998</v>
      </c>
      <c r="L168" s="31">
        <v>30109.690019999998</v>
      </c>
      <c r="M168" s="31">
        <v>-52729.42007</v>
      </c>
      <c r="N168" s="31">
        <v>4074.3788799999998</v>
      </c>
      <c r="O168" s="31">
        <v>-11097.102339999999</v>
      </c>
      <c r="P168" s="31">
        <f t="shared" si="3"/>
        <v>65179.952509999988</v>
      </c>
    </row>
    <row r="169" spans="2:16" ht="12" customHeight="1" x14ac:dyDescent="0.2">
      <c r="B169" s="9" t="s">
        <v>75</v>
      </c>
      <c r="C169" s="10" t="s">
        <v>167</v>
      </c>
      <c r="D169" s="31">
        <v>21923.5409</v>
      </c>
      <c r="E169" s="31">
        <v>4891.8349600000001</v>
      </c>
      <c r="F169" s="31">
        <v>6388.0706500000006</v>
      </c>
      <c r="G169" s="31">
        <v>33368.904119999999</v>
      </c>
      <c r="H169" s="31">
        <v>5381.4380000000001</v>
      </c>
      <c r="I169" s="59">
        <v>5544.0814500000006</v>
      </c>
      <c r="J169" s="31">
        <v>21228.7114</v>
      </c>
      <c r="K169" s="59">
        <v>4816.5354000000007</v>
      </c>
      <c r="L169" s="31">
        <v>27012.786550000001</v>
      </c>
      <c r="M169" s="31">
        <v>37843.969020000004</v>
      </c>
      <c r="N169" s="31">
        <v>5068.4435300000005</v>
      </c>
      <c r="O169" s="31">
        <v>4175.48909</v>
      </c>
      <c r="P169" s="31">
        <f t="shared" si="3"/>
        <v>177643.80506999997</v>
      </c>
    </row>
    <row r="170" spans="2:16" ht="12" customHeight="1" x14ac:dyDescent="0.2">
      <c r="B170" s="1" t="s">
        <v>246</v>
      </c>
      <c r="C170" s="10" t="s">
        <v>247</v>
      </c>
      <c r="D170" s="59">
        <v>-2252.1494600000001</v>
      </c>
      <c r="E170" s="59">
        <v>-1368.2853799999998</v>
      </c>
      <c r="F170" s="59">
        <v>-1177.34103</v>
      </c>
      <c r="G170" s="59">
        <v>-1147.2958799999999</v>
      </c>
      <c r="H170" s="59">
        <v>-624.97404000000006</v>
      </c>
      <c r="I170" s="59">
        <v>-461.21830999999997</v>
      </c>
      <c r="J170" s="59">
        <v>-860.75355000000002</v>
      </c>
      <c r="K170" s="59">
        <v>-828.69320999999991</v>
      </c>
      <c r="L170" s="59">
        <v>3096.9034700000002</v>
      </c>
      <c r="M170" s="59">
        <v>-90573.389089999997</v>
      </c>
      <c r="N170" s="59">
        <v>-994.06465000000003</v>
      </c>
      <c r="O170" s="59">
        <v>-15272.59143</v>
      </c>
      <c r="P170" s="31">
        <f t="shared" si="3"/>
        <v>-112463.85256</v>
      </c>
    </row>
    <row r="171" spans="2:16" ht="12" customHeight="1" thickBot="1" x14ac:dyDescent="0.25">
      <c r="B171" s="80" t="s">
        <v>248</v>
      </c>
      <c r="C171" s="49" t="s">
        <v>249</v>
      </c>
      <c r="D171" s="34">
        <v>0</v>
      </c>
      <c r="E171" s="34">
        <v>0</v>
      </c>
      <c r="F171" s="34">
        <v>0</v>
      </c>
      <c r="G171" s="34">
        <v>0</v>
      </c>
      <c r="H171" s="34">
        <v>0</v>
      </c>
      <c r="I171" s="69">
        <v>0</v>
      </c>
      <c r="J171" s="34">
        <v>0</v>
      </c>
      <c r="K171" s="6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0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99" t="s">
        <v>250</v>
      </c>
      <c r="D173" s="51">
        <v>1259381.8195</v>
      </c>
      <c r="E173" s="51">
        <v>470814.6667</v>
      </c>
      <c r="F173" s="51">
        <v>473831.60922000004</v>
      </c>
      <c r="G173" s="51">
        <v>1011312.611</v>
      </c>
      <c r="H173" s="51">
        <v>613440.53500000003</v>
      </c>
      <c r="I173" s="72">
        <v>655148.66099999996</v>
      </c>
      <c r="J173" s="51">
        <v>1122615.5302000002</v>
      </c>
      <c r="K173" s="51">
        <v>782429.80758999998</v>
      </c>
      <c r="L173" s="51">
        <v>511072.82272000005</v>
      </c>
      <c r="M173" s="51">
        <v>943026.19313999999</v>
      </c>
      <c r="N173" s="51">
        <v>537184.24100000004</v>
      </c>
      <c r="O173" s="51">
        <v>1720073.3586300001</v>
      </c>
      <c r="P173" s="51">
        <f t="shared" si="3"/>
        <v>10100331.855700001</v>
      </c>
    </row>
    <row r="174" spans="2:16" ht="12" customHeight="1" x14ac:dyDescent="0.2">
      <c r="B174" s="78" t="s">
        <v>251</v>
      </c>
      <c r="C174" s="100" t="s">
        <v>252</v>
      </c>
      <c r="D174" s="118">
        <v>1259594.551</v>
      </c>
      <c r="E174" s="118">
        <v>470900.44900000002</v>
      </c>
      <c r="F174" s="118">
        <v>474189.05900000001</v>
      </c>
      <c r="G174" s="118">
        <v>1011704.926</v>
      </c>
      <c r="H174" s="118">
        <v>613460.56000000006</v>
      </c>
      <c r="I174" s="119">
        <v>655164.66099999996</v>
      </c>
      <c r="J174" s="118">
        <v>1122892.5020000001</v>
      </c>
      <c r="K174" s="118">
        <v>782530.72600000002</v>
      </c>
      <c r="L174" s="118">
        <v>511215.81599999999</v>
      </c>
      <c r="M174" s="118">
        <v>944694.23100000003</v>
      </c>
      <c r="N174" s="118">
        <v>537254.75199999998</v>
      </c>
      <c r="O174" s="118">
        <v>1738781.68</v>
      </c>
      <c r="P174" s="118">
        <f t="shared" si="3"/>
        <v>10122383.913000001</v>
      </c>
    </row>
    <row r="175" spans="2:16" ht="12" customHeight="1" thickBot="1" x14ac:dyDescent="0.25">
      <c r="B175" s="101" t="s">
        <v>253</v>
      </c>
      <c r="C175" s="102" t="s">
        <v>254</v>
      </c>
      <c r="D175" s="81">
        <v>-212.73150000000001</v>
      </c>
      <c r="E175" s="81">
        <v>-85.782300000000006</v>
      </c>
      <c r="F175" s="81">
        <v>-357.44978000000003</v>
      </c>
      <c r="G175" s="81">
        <v>-392.315</v>
      </c>
      <c r="H175" s="81">
        <v>-20.024999999999999</v>
      </c>
      <c r="I175" s="103">
        <v>-16</v>
      </c>
      <c r="J175" s="81">
        <v>-276.97179999999997</v>
      </c>
      <c r="K175" s="81">
        <v>-100.91841000000001</v>
      </c>
      <c r="L175" s="81">
        <v>-142.99328</v>
      </c>
      <c r="M175" s="81">
        <v>-1668.0378600000001</v>
      </c>
      <c r="N175" s="81">
        <v>-70.510999999999996</v>
      </c>
      <c r="O175" s="81">
        <v>-18708.321370000001</v>
      </c>
      <c r="P175" s="120">
        <f t="shared" si="3"/>
        <v>-22052.0573</v>
      </c>
    </row>
    <row r="176" spans="2:16" ht="12" customHeight="1" thickBot="1" x14ac:dyDescent="0.25">
      <c r="B176" s="75"/>
      <c r="C176" s="10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68">
        <v>0</v>
      </c>
      <c r="J177" s="36">
        <v>0</v>
      </c>
      <c r="K177" s="36">
        <v>0</v>
      </c>
      <c r="L177" s="36">
        <v>576969.902</v>
      </c>
      <c r="M177" s="36">
        <v>0</v>
      </c>
      <c r="N177" s="36">
        <v>0</v>
      </c>
      <c r="O177" s="36">
        <v>30.107470000000003</v>
      </c>
      <c r="P177" s="36">
        <f t="shared" ref="P177" si="4">SUM(D177:O177)</f>
        <v>577000.00947000005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7" t="s">
        <v>22</v>
      </c>
      <c r="C179" s="37" t="s">
        <v>76</v>
      </c>
      <c r="D179" s="51">
        <v>4077019.3164599999</v>
      </c>
      <c r="E179" s="51">
        <v>-1430818.24129</v>
      </c>
      <c r="F179" s="51">
        <v>317428.77696000005</v>
      </c>
      <c r="G179" s="51">
        <v>392554.40828000003</v>
      </c>
      <c r="H179" s="51">
        <v>459490.36446000001</v>
      </c>
      <c r="I179" s="72">
        <v>742089.72701999999</v>
      </c>
      <c r="J179" s="51">
        <v>1121767.8802</v>
      </c>
      <c r="K179" s="51">
        <v>582830.33061000006</v>
      </c>
      <c r="L179" s="51">
        <v>-416871.1500100001</v>
      </c>
      <c r="M179" s="51">
        <v>-31392.902500000091</v>
      </c>
      <c r="N179" s="51">
        <v>368645.84047999996</v>
      </c>
      <c r="O179" s="72">
        <v>-650587.48204000015</v>
      </c>
      <c r="P179" s="51">
        <f t="shared" si="3"/>
        <v>5532156.8686299995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31"/>
      <c r="H180" s="31"/>
      <c r="I180" s="59"/>
      <c r="J180" s="31"/>
      <c r="K180" s="31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4463751.6825000001</v>
      </c>
      <c r="E181" s="31">
        <v>-1255237.97795</v>
      </c>
      <c r="F181" s="31">
        <v>465934.54582000006</v>
      </c>
      <c r="G181" s="31">
        <v>473684.84383000003</v>
      </c>
      <c r="H181" s="31">
        <v>628709.47975000006</v>
      </c>
      <c r="I181" s="59">
        <v>862572.70839000004</v>
      </c>
      <c r="J181" s="31">
        <v>1285739.7034</v>
      </c>
      <c r="K181" s="31">
        <v>673605.34095999994</v>
      </c>
      <c r="L181" s="31">
        <v>601535.49320999999</v>
      </c>
      <c r="M181" s="31">
        <v>650666.5671499999</v>
      </c>
      <c r="N181" s="31">
        <v>974881.49959000002</v>
      </c>
      <c r="O181" s="59">
        <v>-170972.13421000005</v>
      </c>
      <c r="P181" s="31">
        <f t="shared" si="3"/>
        <v>9654871.75244</v>
      </c>
    </row>
    <row r="182" spans="2:16" ht="12" customHeight="1" x14ac:dyDescent="0.2">
      <c r="B182" s="9"/>
      <c r="C182" s="19" t="s">
        <v>78</v>
      </c>
      <c r="D182" s="32">
        <v>-386732.36603999994</v>
      </c>
      <c r="E182" s="32">
        <v>-175580.26334</v>
      </c>
      <c r="F182" s="32">
        <v>-148505.76886000001</v>
      </c>
      <c r="G182" s="32">
        <v>-81130.435549999995</v>
      </c>
      <c r="H182" s="32">
        <v>-169219.11529000002</v>
      </c>
      <c r="I182" s="60">
        <v>-120482.98137000001</v>
      </c>
      <c r="J182" s="32">
        <v>-163971.82319999998</v>
      </c>
      <c r="K182" s="32">
        <v>-90775.010350000011</v>
      </c>
      <c r="L182" s="32">
        <v>-1018406.6432200001</v>
      </c>
      <c r="M182" s="32">
        <v>-682059.46964999998</v>
      </c>
      <c r="N182" s="32">
        <v>-606235.65911000001</v>
      </c>
      <c r="O182" s="60">
        <v>-479615.34783000004</v>
      </c>
      <c r="P182" s="32">
        <f>SUM(D182:O182)</f>
        <v>-4122714.88381</v>
      </c>
    </row>
    <row r="183" spans="2:16" ht="12" customHeight="1" x14ac:dyDescent="0.2">
      <c r="B183" s="9" t="s">
        <v>79</v>
      </c>
      <c r="C183" s="9" t="s">
        <v>168</v>
      </c>
      <c r="D183" s="31">
        <v>3881693.0546900001</v>
      </c>
      <c r="E183" s="31">
        <v>-1612111.1666400002</v>
      </c>
      <c r="F183" s="31">
        <v>401927.24182000005</v>
      </c>
      <c r="G183" s="31">
        <v>465531.07160000002</v>
      </c>
      <c r="H183" s="31">
        <v>473742.39464000001</v>
      </c>
      <c r="I183" s="59">
        <v>671581.73063000001</v>
      </c>
      <c r="J183" s="31">
        <v>955541.74660000007</v>
      </c>
      <c r="K183" s="31">
        <v>604126.89266999997</v>
      </c>
      <c r="L183" s="31">
        <v>505023.62774999999</v>
      </c>
      <c r="M183" s="31">
        <v>591526.64633999986</v>
      </c>
      <c r="N183" s="31">
        <v>841105.02827000001</v>
      </c>
      <c r="O183" s="59">
        <v>930372.89664999989</v>
      </c>
      <c r="P183" s="31">
        <f t="shared" si="3"/>
        <v>8710061.1650200002</v>
      </c>
    </row>
    <row r="184" spans="2:16" ht="12" customHeight="1" x14ac:dyDescent="0.2">
      <c r="B184" s="9" t="s">
        <v>80</v>
      </c>
      <c r="C184" s="9" t="s">
        <v>169</v>
      </c>
      <c r="D184" s="31">
        <v>-85242.928910000002</v>
      </c>
      <c r="E184" s="31">
        <v>-49444.903450000005</v>
      </c>
      <c r="F184" s="31">
        <v>-80940.547340000005</v>
      </c>
      <c r="G184" s="31">
        <v>-53896.181850000001</v>
      </c>
      <c r="H184" s="31">
        <v>-33937.589460000003</v>
      </c>
      <c r="I184" s="59">
        <v>-55371.298009999999</v>
      </c>
      <c r="J184" s="31">
        <v>-27839.376629999999</v>
      </c>
      <c r="K184" s="31">
        <v>-75815.344939999995</v>
      </c>
      <c r="L184" s="31">
        <v>-755967.49294000003</v>
      </c>
      <c r="M184" s="31">
        <v>-454346.64500999998</v>
      </c>
      <c r="N184" s="31">
        <v>-83758.879239999995</v>
      </c>
      <c r="O184" s="59">
        <v>-1197251.5949200001</v>
      </c>
      <c r="P184" s="31">
        <f t="shared" si="3"/>
        <v>-2953812.7827000003</v>
      </c>
    </row>
    <row r="185" spans="2:16" ht="12" customHeight="1" x14ac:dyDescent="0.2">
      <c r="B185" s="9" t="s">
        <v>81</v>
      </c>
      <c r="C185" s="9" t="s">
        <v>170</v>
      </c>
      <c r="D185" s="31">
        <v>-86361.332479999997</v>
      </c>
      <c r="E185" s="31">
        <v>-5879.8665799999999</v>
      </c>
      <c r="F185" s="31">
        <v>-18460.989579999998</v>
      </c>
      <c r="G185" s="31">
        <v>-3131.3919300000002</v>
      </c>
      <c r="H185" s="31">
        <v>-64677.095020000001</v>
      </c>
      <c r="I185" s="59">
        <v>-2766.0897</v>
      </c>
      <c r="J185" s="31">
        <v>-23122.537519999998</v>
      </c>
      <c r="K185" s="31">
        <v>-3625.73315</v>
      </c>
      <c r="L185" s="31">
        <v>-19879.169409999999</v>
      </c>
      <c r="M185" s="31">
        <v>-6226.5639900000006</v>
      </c>
      <c r="N185" s="31">
        <v>-23973.152460000001</v>
      </c>
      <c r="O185" s="59">
        <v>-3442.5532200000002</v>
      </c>
      <c r="P185" s="31">
        <f t="shared" si="3"/>
        <v>-261546.47504000002</v>
      </c>
    </row>
    <row r="186" spans="2:16" ht="12" customHeight="1" x14ac:dyDescent="0.2">
      <c r="B186" s="9" t="s">
        <v>82</v>
      </c>
      <c r="C186" s="9" t="s">
        <v>171</v>
      </c>
      <c r="D186" s="31">
        <v>39163.136810000004</v>
      </c>
      <c r="E186" s="31">
        <v>6003.6926900000008</v>
      </c>
      <c r="F186" s="31">
        <v>0</v>
      </c>
      <c r="G186" s="31">
        <v>41614.468229999999</v>
      </c>
      <c r="H186" s="31">
        <v>105974.52411</v>
      </c>
      <c r="I186" s="59">
        <v>1749.0987600000001</v>
      </c>
      <c r="J186" s="31">
        <v>53180.2048</v>
      </c>
      <c r="K186" s="31">
        <v>4765.6002900000003</v>
      </c>
      <c r="L186" s="31">
        <v>63324.551460000002</v>
      </c>
      <c r="M186" s="31">
        <v>4607.6480000000001</v>
      </c>
      <c r="N186" s="31">
        <v>40126.86032</v>
      </c>
      <c r="O186" s="59">
        <v>6212.7852400000002</v>
      </c>
      <c r="P186" s="31">
        <f t="shared" si="3"/>
        <v>366722.57070999994</v>
      </c>
    </row>
    <row r="187" spans="2:16" ht="12" customHeight="1" x14ac:dyDescent="0.2">
      <c r="B187" s="9" t="s">
        <v>83</v>
      </c>
      <c r="C187" s="9" t="s">
        <v>172</v>
      </c>
      <c r="D187" s="31">
        <v>-215128.10464999999</v>
      </c>
      <c r="E187" s="31">
        <v>-120255.49331000001</v>
      </c>
      <c r="F187" s="31">
        <v>-49104.231939999998</v>
      </c>
      <c r="G187" s="31">
        <v>-24102.86177</v>
      </c>
      <c r="H187" s="31">
        <v>-70604.430810000005</v>
      </c>
      <c r="I187" s="59">
        <v>-62345.593659999999</v>
      </c>
      <c r="J187" s="31">
        <v>-113009.90905</v>
      </c>
      <c r="K187" s="31">
        <v>-11333.93226</v>
      </c>
      <c r="L187" s="31">
        <v>-242559.98087</v>
      </c>
      <c r="M187" s="31">
        <v>-221486.26065000001</v>
      </c>
      <c r="N187" s="31">
        <v>-498478.63941</v>
      </c>
      <c r="O187" s="59">
        <v>-441116.52579000004</v>
      </c>
      <c r="P187" s="31">
        <f t="shared" si="3"/>
        <v>-2069525.9641700003</v>
      </c>
    </row>
    <row r="188" spans="2:16" ht="12" customHeight="1" thickBot="1" x14ac:dyDescent="0.25">
      <c r="B188" s="33" t="s">
        <v>84</v>
      </c>
      <c r="C188" s="33" t="s">
        <v>173</v>
      </c>
      <c r="D188" s="34">
        <v>542895.49100000004</v>
      </c>
      <c r="E188" s="34">
        <v>350869.49599999998</v>
      </c>
      <c r="F188" s="34">
        <v>64007.303999999996</v>
      </c>
      <c r="G188" s="34">
        <v>-33460.696000000004</v>
      </c>
      <c r="H188" s="34">
        <v>48992.561000000002</v>
      </c>
      <c r="I188" s="69">
        <v>189241.87899999999</v>
      </c>
      <c r="J188" s="34">
        <v>277017.75199999998</v>
      </c>
      <c r="K188" s="34">
        <v>64712.847999999998</v>
      </c>
      <c r="L188" s="34">
        <v>33187.313999999998</v>
      </c>
      <c r="M188" s="34">
        <v>54532.272810000002</v>
      </c>
      <c r="N188" s="34">
        <v>93624.623000000007</v>
      </c>
      <c r="O188" s="69">
        <v>54637.51</v>
      </c>
      <c r="P188" s="34">
        <f t="shared" si="3"/>
        <v>1740258.3548099999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70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68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68">
        <v>0</v>
      </c>
      <c r="P190" s="36">
        <f t="shared" si="3"/>
        <v>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H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472"/>
  <sheetViews>
    <sheetView showGridLines="0" zoomScaleNormal="100" workbookViewId="0">
      <pane xSplit="3" ySplit="4" topLeftCell="D54" activePane="bottomRight" state="frozen"/>
      <selection pane="topRight" activeCell="D1" sqref="D1"/>
      <selection pane="bottomLeft" activeCell="A5" sqref="A5"/>
      <selection pane="bottomRight" activeCell="M75" sqref="M75"/>
    </sheetView>
  </sheetViews>
  <sheetFormatPr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</row>
    <row r="2" spans="1:17" ht="17.100000000000001" customHeight="1" thickBot="1" x14ac:dyDescent="0.3">
      <c r="B2" s="12" t="s">
        <v>268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269</v>
      </c>
      <c r="E3" s="57" t="s">
        <v>270</v>
      </c>
      <c r="F3" s="57" t="s">
        <v>271</v>
      </c>
      <c r="G3" s="57" t="s">
        <v>272</v>
      </c>
      <c r="H3" s="53" t="s">
        <v>273</v>
      </c>
      <c r="I3" s="53" t="s">
        <v>274</v>
      </c>
      <c r="J3" s="53" t="s">
        <v>275</v>
      </c>
      <c r="K3" s="53" t="s">
        <v>276</v>
      </c>
      <c r="L3" s="53" t="s">
        <v>277</v>
      </c>
      <c r="M3" s="53" t="s">
        <v>278</v>
      </c>
      <c r="N3" s="53" t="s">
        <v>279</v>
      </c>
      <c r="O3" s="53" t="s">
        <v>280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-3290509.6570000001</v>
      </c>
      <c r="E7" s="20">
        <v>-194192.67965000001</v>
      </c>
      <c r="F7" s="20">
        <v>-191522.86836000002</v>
      </c>
      <c r="G7" s="20">
        <v>-3291471.6266600001</v>
      </c>
      <c r="H7" s="20">
        <v>-189583.96262000001</v>
      </c>
      <c r="I7" s="20">
        <v>-192013.19597999999</v>
      </c>
      <c r="J7" s="20">
        <v>-3389794.9561799997</v>
      </c>
      <c r="K7" s="20">
        <v>-81514.339349999995</v>
      </c>
      <c r="L7" s="20">
        <v>-193465.12183000002</v>
      </c>
      <c r="M7" s="20">
        <v>-3297966.9537499999</v>
      </c>
      <c r="N7" s="20">
        <v>-198921.21333999999</v>
      </c>
      <c r="O7" s="20">
        <v>-201748.01909000002</v>
      </c>
      <c r="P7" s="20">
        <f>SUM(D7:O7)</f>
        <v>-14712704.59381</v>
      </c>
    </row>
    <row r="8" spans="1:17" ht="12" customHeight="1" x14ac:dyDescent="0.2">
      <c r="C8" s="6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5" t="s">
        <v>200</v>
      </c>
      <c r="D10" s="22">
        <v>-3290509.6570000001</v>
      </c>
      <c r="E10" s="22">
        <v>-194192.67965000001</v>
      </c>
      <c r="F10" s="22">
        <v>-191522.86836000002</v>
      </c>
      <c r="G10" s="22">
        <v>-3291471.6266600001</v>
      </c>
      <c r="H10" s="22">
        <v>-189583.96262000001</v>
      </c>
      <c r="I10" s="67">
        <v>-177013.19597999999</v>
      </c>
      <c r="J10" s="67">
        <v>-3387294.9561799997</v>
      </c>
      <c r="K10" s="67">
        <v>-81514.339349999995</v>
      </c>
      <c r="L10" s="67">
        <v>-193465.12183000002</v>
      </c>
      <c r="M10" s="67">
        <v>-3297966.9537499999</v>
      </c>
      <c r="N10" s="22">
        <v>-198921.21334000002</v>
      </c>
      <c r="O10" s="22">
        <v>-184248.01909000002</v>
      </c>
      <c r="P10" s="22">
        <f t="shared" ref="P10:P73" si="0">SUM(D10:O10)</f>
        <v>-14677704.59381</v>
      </c>
    </row>
    <row r="11" spans="1:17" ht="12" customHeight="1" x14ac:dyDescent="0.2">
      <c r="C11" s="1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7" ht="12" customHeight="1" x14ac:dyDescent="0.2">
      <c r="B12" s="1" t="s">
        <v>24</v>
      </c>
      <c r="C12" s="88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-15000</v>
      </c>
      <c r="J12" s="89">
        <v>-2500</v>
      </c>
      <c r="K12" s="89">
        <v>0</v>
      </c>
      <c r="L12" s="89">
        <v>0</v>
      </c>
      <c r="M12" s="89">
        <v>0</v>
      </c>
      <c r="N12" s="89">
        <v>0</v>
      </c>
      <c r="O12" s="89">
        <v>-17500</v>
      </c>
      <c r="P12" s="89">
        <f>SUM(D12:O12)</f>
        <v>-35000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65323629.718999997</v>
      </c>
      <c r="E14" s="62">
        <v>79647394.89666</v>
      </c>
      <c r="F14" s="62">
        <v>69189448.466770023</v>
      </c>
      <c r="G14" s="62">
        <v>40337255.557400011</v>
      </c>
      <c r="H14" s="62">
        <v>54098587.946800008</v>
      </c>
      <c r="I14" s="62">
        <v>46762457.29033</v>
      </c>
      <c r="J14" s="62">
        <v>34319175.261750005</v>
      </c>
      <c r="K14" s="62">
        <v>75346016.403460026</v>
      </c>
      <c r="L14" s="62">
        <v>50858760.876949996</v>
      </c>
      <c r="M14" s="62">
        <v>48099032.563329995</v>
      </c>
      <c r="N14" s="62">
        <v>98770989.166690007</v>
      </c>
      <c r="O14" s="62">
        <v>49561520.337810002</v>
      </c>
      <c r="P14" s="21">
        <f>SUM(D14:O14)</f>
        <v>712314268.48695004</v>
      </c>
    </row>
    <row r="15" spans="1:17" ht="12" customHeight="1" x14ac:dyDescent="0.2">
      <c r="C15" s="1" t="s">
        <v>85</v>
      </c>
      <c r="D15" s="22">
        <v>-198813.32399999999</v>
      </c>
      <c r="E15" s="22">
        <v>-97994.982640000002</v>
      </c>
      <c r="F15" s="22">
        <v>-101897.29186</v>
      </c>
      <c r="G15" s="22">
        <v>-52991.035939999994</v>
      </c>
      <c r="H15" s="22">
        <v>-130818.7657</v>
      </c>
      <c r="I15" s="67">
        <v>-215319.06873000003</v>
      </c>
      <c r="J15" s="67">
        <v>-205633.04496999999</v>
      </c>
      <c r="K15" s="67">
        <v>-172350.68207999997</v>
      </c>
      <c r="L15" s="67">
        <v>-160713.18442999999</v>
      </c>
      <c r="M15" s="67">
        <v>-622820.70212999999</v>
      </c>
      <c r="N15" s="22">
        <v>-176052.18162000002</v>
      </c>
      <c r="O15" s="22">
        <v>883389.35568000004</v>
      </c>
      <c r="P15" s="22">
        <f>SUM(D15:O15)</f>
        <v>-1252014.9084199998</v>
      </c>
    </row>
    <row r="16" spans="1:17" ht="12" customHeight="1" x14ac:dyDescent="0.2">
      <c r="C16" s="19" t="s">
        <v>86</v>
      </c>
      <c r="D16" s="23">
        <v>65522443.042999998</v>
      </c>
      <c r="E16" s="23">
        <v>79745389.879299998</v>
      </c>
      <c r="F16" s="23">
        <v>69291345.758630022</v>
      </c>
      <c r="G16" s="23">
        <v>40390246.593340009</v>
      </c>
      <c r="H16" s="23">
        <v>54229406.712500006</v>
      </c>
      <c r="I16" s="71">
        <v>46977776.359059997</v>
      </c>
      <c r="J16" s="71">
        <v>34524808.306720003</v>
      </c>
      <c r="K16" s="71">
        <v>75518367.085540026</v>
      </c>
      <c r="L16" s="71">
        <v>51019474.061379999</v>
      </c>
      <c r="M16" s="71">
        <v>48721853.265459992</v>
      </c>
      <c r="N16" s="23">
        <v>98947041.348310009</v>
      </c>
      <c r="O16" s="23">
        <v>48678130.982130006</v>
      </c>
      <c r="P16" s="89">
        <f>P41+P66+P73+P75+P80+P83+P102+P110+P118+P135+P144+P173+P177+P181+P190</f>
        <v>713531283.39536989</v>
      </c>
      <c r="Q16" s="9"/>
    </row>
    <row r="17" spans="2:16" ht="12" customHeight="1" x14ac:dyDescent="0.2">
      <c r="C17" s="6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24127181.267999999</v>
      </c>
      <c r="E19" s="22">
        <v>24258979.660979997</v>
      </c>
      <c r="F19" s="22">
        <v>28297440.236850005</v>
      </c>
      <c r="G19" s="22">
        <v>16262578.259820005</v>
      </c>
      <c r="H19" s="22">
        <v>25707140.774710007</v>
      </c>
      <c r="I19" s="67">
        <v>23995492.567779996</v>
      </c>
      <c r="J19" s="67">
        <v>21258470.772410002</v>
      </c>
      <c r="K19" s="67">
        <v>28666020.3517</v>
      </c>
      <c r="L19" s="67">
        <v>26185502.975970011</v>
      </c>
      <c r="M19" s="67">
        <v>23935959.724209998</v>
      </c>
      <c r="N19" s="22">
        <v>23072491.173160005</v>
      </c>
      <c r="O19" s="22">
        <v>29400918.702690002</v>
      </c>
      <c r="P19" s="22">
        <f t="shared" si="0"/>
        <v>295168176.46828002</v>
      </c>
    </row>
    <row r="20" spans="2:16" ht="12" customHeight="1" x14ac:dyDescent="0.2">
      <c r="B20" s="1" t="s">
        <v>8</v>
      </c>
      <c r="C20" s="1" t="s">
        <v>88</v>
      </c>
      <c r="D20" s="22">
        <v>757915.76300000004</v>
      </c>
      <c r="E20" s="22">
        <v>11049.435609999999</v>
      </c>
      <c r="F20" s="22">
        <v>18420459.25302</v>
      </c>
      <c r="G20" s="22">
        <v>-363266.47139999998</v>
      </c>
      <c r="H20" s="22">
        <v>-554061.84067999991</v>
      </c>
      <c r="I20" s="67">
        <v>-128329.56187000001</v>
      </c>
      <c r="J20" s="67">
        <v>13599.84491</v>
      </c>
      <c r="K20" s="67">
        <v>698542.84011999995</v>
      </c>
      <c r="L20" s="67">
        <v>-52360.181619999996</v>
      </c>
      <c r="M20" s="67">
        <v>2470217.1224400001</v>
      </c>
      <c r="N20" s="22">
        <v>41926131.976889998</v>
      </c>
      <c r="O20" s="22">
        <v>1726935.26935</v>
      </c>
      <c r="P20" s="22">
        <f t="shared" si="0"/>
        <v>64926833.449769996</v>
      </c>
    </row>
    <row r="21" spans="2:16" ht="12" customHeight="1" x14ac:dyDescent="0.2">
      <c r="B21" s="1" t="s">
        <v>9</v>
      </c>
      <c r="C21" s="1" t="s">
        <v>89</v>
      </c>
      <c r="D21" s="22">
        <v>15538435.388</v>
      </c>
      <c r="E21" s="22">
        <v>17894492.77578</v>
      </c>
      <c r="F21" s="22">
        <v>9384.3060499989988</v>
      </c>
      <c r="G21" s="22">
        <v>67963.576920002699</v>
      </c>
      <c r="H21" s="22">
        <v>668524.2385900002</v>
      </c>
      <c r="I21" s="67">
        <v>16203.651380000001</v>
      </c>
      <c r="J21" s="67">
        <v>25481.63625</v>
      </c>
      <c r="K21" s="67">
        <v>-2794.7457200000003</v>
      </c>
      <c r="L21" s="67">
        <v>-2464.4081099999999</v>
      </c>
      <c r="M21" s="67">
        <v>2004.7907499999999</v>
      </c>
      <c r="N21" s="22">
        <v>-18102.986290000001</v>
      </c>
      <c r="O21" s="22">
        <v>-72750.132970000006</v>
      </c>
      <c r="P21" s="22">
        <f t="shared" si="0"/>
        <v>34126378.090630002</v>
      </c>
    </row>
    <row r="22" spans="2:16" ht="12" customHeight="1" x14ac:dyDescent="0.2">
      <c r="B22" s="1" t="s">
        <v>11</v>
      </c>
      <c r="C22" s="1" t="s">
        <v>183</v>
      </c>
      <c r="D22" s="22">
        <v>560015.95700000005</v>
      </c>
      <c r="E22" s="22">
        <v>572004.40629999992</v>
      </c>
      <c r="F22" s="22">
        <v>447136.36010000005</v>
      </c>
      <c r="G22" s="22">
        <v>511527.86900000001</v>
      </c>
      <c r="H22" s="22">
        <v>428148.65869999997</v>
      </c>
      <c r="I22" s="67">
        <v>480689.90933999995</v>
      </c>
      <c r="J22" s="67">
        <v>617388.08498000004</v>
      </c>
      <c r="K22" s="67">
        <v>550309.51029999997</v>
      </c>
      <c r="L22" s="67">
        <v>556536.1213</v>
      </c>
      <c r="M22" s="67">
        <v>540882.10178999999</v>
      </c>
      <c r="N22" s="22">
        <v>582832.42139000003</v>
      </c>
      <c r="O22" s="22">
        <v>537838.82623999997</v>
      </c>
      <c r="P22" s="22">
        <f t="shared" si="0"/>
        <v>6385310.2264399994</v>
      </c>
    </row>
    <row r="23" spans="2:16" ht="12" customHeight="1" x14ac:dyDescent="0.2">
      <c r="B23" s="1" t="s">
        <v>12</v>
      </c>
      <c r="C23" s="1" t="s">
        <v>90</v>
      </c>
      <c r="D23" s="22">
        <v>14453.173000000001</v>
      </c>
      <c r="E23" s="22">
        <v>5536.6103700000003</v>
      </c>
      <c r="F23" s="22">
        <v>6897.2109</v>
      </c>
      <c r="G23" s="22">
        <v>6085.2276500000007</v>
      </c>
      <c r="H23" s="22">
        <v>5794.5506500000001</v>
      </c>
      <c r="I23" s="67">
        <v>9682.6090700000004</v>
      </c>
      <c r="J23" s="67">
        <v>7533.15924</v>
      </c>
      <c r="K23" s="67">
        <v>5370.1978399999998</v>
      </c>
      <c r="L23" s="67">
        <v>3292.4427299999998</v>
      </c>
      <c r="M23" s="67">
        <v>10997.00446</v>
      </c>
      <c r="N23" s="22">
        <v>88264.781129999988</v>
      </c>
      <c r="O23" s="22">
        <v>13337.833559999999</v>
      </c>
      <c r="P23" s="22">
        <f t="shared" si="0"/>
        <v>177244.80059999999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14775485.812999999</v>
      </c>
      <c r="E25" s="22">
        <v>29251186.366699997</v>
      </c>
      <c r="F25" s="22">
        <v>13481479.90729</v>
      </c>
      <c r="G25" s="22">
        <v>13220336.419820003</v>
      </c>
      <c r="H25" s="22">
        <v>19729180.037610002</v>
      </c>
      <c r="I25" s="67">
        <v>13131139.548629999</v>
      </c>
      <c r="J25" s="22">
        <v>2884954.3495800002</v>
      </c>
      <c r="K25" s="22">
        <v>38842179.866660006</v>
      </c>
      <c r="L25" s="22">
        <v>13765632.636909997</v>
      </c>
      <c r="M25" s="22">
        <v>13415056.731640002</v>
      </c>
      <c r="N25" s="22">
        <v>24986014.758790001</v>
      </c>
      <c r="O25" s="67">
        <v>8055980.2935800012</v>
      </c>
      <c r="P25" s="67">
        <f t="shared" si="0"/>
        <v>205538626.73021001</v>
      </c>
    </row>
    <row r="26" spans="2:16" ht="12" customHeight="1" x14ac:dyDescent="0.2">
      <c r="B26" s="1" t="s">
        <v>15</v>
      </c>
      <c r="C26" s="1" t="s">
        <v>92</v>
      </c>
      <c r="D26" s="22">
        <v>3296328.2349999999</v>
      </c>
      <c r="E26" s="22">
        <v>2476687.67295</v>
      </c>
      <c r="F26" s="22">
        <v>3343842.5663800002</v>
      </c>
      <c r="G26" s="22">
        <v>3583581.1000799998</v>
      </c>
      <c r="H26" s="22">
        <v>2669290.3104699999</v>
      </c>
      <c r="I26" s="67">
        <v>3272713.1175700002</v>
      </c>
      <c r="J26" s="22">
        <v>2963866.8538299999</v>
      </c>
      <c r="K26" s="22">
        <v>1354545.0543399998</v>
      </c>
      <c r="L26" s="22">
        <v>2952065.2193200001</v>
      </c>
      <c r="M26" s="22">
        <v>2819429.17527</v>
      </c>
      <c r="N26" s="22">
        <v>2112869.9073999999</v>
      </c>
      <c r="O26" s="22">
        <v>3540062.6592800003</v>
      </c>
      <c r="P26" s="22">
        <f t="shared" si="0"/>
        <v>34385281.871890001</v>
      </c>
    </row>
    <row r="27" spans="2:16" ht="12" customHeight="1" x14ac:dyDescent="0.2">
      <c r="B27" s="1" t="s">
        <v>16</v>
      </c>
      <c r="C27" s="1" t="s">
        <v>93</v>
      </c>
      <c r="D27" s="22">
        <v>2587522.0890000002</v>
      </c>
      <c r="E27" s="22">
        <v>2959530.0857600002</v>
      </c>
      <c r="F27" s="22">
        <v>2493223.9139099997</v>
      </c>
      <c r="G27" s="22">
        <v>3162968.0488700001</v>
      </c>
      <c r="H27" s="22">
        <v>2647230.3087199996</v>
      </c>
      <c r="I27" s="67">
        <v>2975895.0578699997</v>
      </c>
      <c r="J27" s="22">
        <v>3003066.28058</v>
      </c>
      <c r="K27" s="22">
        <v>2414824.76676</v>
      </c>
      <c r="L27" s="22">
        <v>2479259.0757600004</v>
      </c>
      <c r="M27" s="22">
        <v>1854869.16591</v>
      </c>
      <c r="N27" s="22">
        <v>3035246.9449200002</v>
      </c>
      <c r="O27" s="22">
        <v>2840124.4781599999</v>
      </c>
      <c r="P27" s="22">
        <f t="shared" si="0"/>
        <v>32453760.216220003</v>
      </c>
    </row>
    <row r="28" spans="2:16" ht="12" customHeight="1" x14ac:dyDescent="0.2">
      <c r="B28" s="1" t="s">
        <v>17</v>
      </c>
      <c r="C28" s="1" t="s">
        <v>94</v>
      </c>
      <c r="D28" s="22">
        <v>952868.62399999995</v>
      </c>
      <c r="E28" s="22">
        <v>434593.51425999997</v>
      </c>
      <c r="F28" s="22">
        <v>501075.58923000004</v>
      </c>
      <c r="G28" s="22">
        <v>971561.63205999997</v>
      </c>
      <c r="H28" s="22">
        <v>448295.53657999996</v>
      </c>
      <c r="I28" s="67">
        <v>535740.27819999994</v>
      </c>
      <c r="J28" s="22">
        <v>1005083.68942</v>
      </c>
      <c r="K28" s="22">
        <v>368876.0723</v>
      </c>
      <c r="L28" s="22">
        <v>519456.55385000003</v>
      </c>
      <c r="M28" s="22">
        <v>736032.22548999998</v>
      </c>
      <c r="N28" s="22">
        <v>352822.25506</v>
      </c>
      <c r="O28" s="22">
        <v>576710.28977000003</v>
      </c>
      <c r="P28" s="22">
        <f t="shared" si="0"/>
        <v>7403116.2602200005</v>
      </c>
    </row>
    <row r="29" spans="2:16" ht="12" customHeight="1" x14ac:dyDescent="0.2">
      <c r="B29" s="1" t="s">
        <v>18</v>
      </c>
      <c r="C29" s="1" t="s">
        <v>95</v>
      </c>
      <c r="D29" s="22">
        <v>185587.08</v>
      </c>
      <c r="E29" s="22">
        <v>159186.875</v>
      </c>
      <c r="F29" s="22">
        <v>195612.00271</v>
      </c>
      <c r="G29" s="22">
        <v>147207.47205000001</v>
      </c>
      <c r="H29" s="22">
        <v>157025.35256</v>
      </c>
      <c r="I29" s="67">
        <v>158278.54883000001</v>
      </c>
      <c r="J29" s="22">
        <v>145198.69440000001</v>
      </c>
      <c r="K29" s="22">
        <v>150629.02999000001</v>
      </c>
      <c r="L29" s="22">
        <v>212232.99100000001</v>
      </c>
      <c r="M29" s="22">
        <v>150512.49299999999</v>
      </c>
      <c r="N29" s="22">
        <v>188551.27192</v>
      </c>
      <c r="O29" s="22">
        <v>162917.64807</v>
      </c>
      <c r="P29" s="22">
        <f t="shared" si="0"/>
        <v>2012939.4595299996</v>
      </c>
    </row>
    <row r="30" spans="2:16" ht="12" customHeight="1" x14ac:dyDescent="0.2">
      <c r="B30" s="1" t="s">
        <v>19</v>
      </c>
      <c r="C30" s="1" t="s">
        <v>96</v>
      </c>
      <c r="D30" s="22">
        <v>1379274.638</v>
      </c>
      <c r="E30" s="22">
        <v>928290.27635000006</v>
      </c>
      <c r="F30" s="22">
        <v>1190411.15769</v>
      </c>
      <c r="G30" s="22">
        <v>1300057.8500599999</v>
      </c>
      <c r="H30" s="22">
        <v>1341872.99609</v>
      </c>
      <c r="I30" s="67">
        <v>1349567.6578599999</v>
      </c>
      <c r="J30" s="22">
        <v>1204199.0366</v>
      </c>
      <c r="K30" s="22">
        <v>1226647.7720999999</v>
      </c>
      <c r="L30" s="22">
        <v>1238804.6239</v>
      </c>
      <c r="M30" s="22">
        <v>1206499.8827799999</v>
      </c>
      <c r="N30" s="22">
        <v>1548073.51859</v>
      </c>
      <c r="O30" s="22">
        <v>955418.05395000009</v>
      </c>
      <c r="P30" s="22">
        <f t="shared" si="0"/>
        <v>14869117.46397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2" t="s">
        <v>186</v>
      </c>
      <c r="D32" s="22">
        <v>1169965.9040000001</v>
      </c>
      <c r="E32" s="22">
        <v>468838.99400000001</v>
      </c>
      <c r="F32" s="22">
        <v>524228.43900000001</v>
      </c>
      <c r="G32" s="22">
        <v>930626.29885999998</v>
      </c>
      <c r="H32" s="22">
        <v>546159.29426999995</v>
      </c>
      <c r="I32" s="67">
        <v>741229.71672000003</v>
      </c>
      <c r="J32" s="22">
        <v>947467.15</v>
      </c>
      <c r="K32" s="22">
        <v>730764.33351000003</v>
      </c>
      <c r="L32" s="22">
        <v>577842.86309</v>
      </c>
      <c r="M32" s="22">
        <v>806596.44484000001</v>
      </c>
      <c r="N32" s="22">
        <v>521773.08175999997</v>
      </c>
      <c r="O32" s="22">
        <v>474788.09664</v>
      </c>
      <c r="P32" s="22">
        <f t="shared" si="0"/>
        <v>8440280.6166900005</v>
      </c>
    </row>
    <row r="33" spans="1:16" ht="12" customHeight="1" x14ac:dyDescent="0.2">
      <c r="C33" s="82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6" ht="12" customHeight="1" x14ac:dyDescent="0.2">
      <c r="B34" s="82" t="s">
        <v>195</v>
      </c>
      <c r="C34" s="82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7">
        <v>0</v>
      </c>
      <c r="J34" s="22">
        <v>0</v>
      </c>
      <c r="K34" s="22">
        <v>0</v>
      </c>
      <c r="L34" s="22">
        <v>409200.875</v>
      </c>
      <c r="M34" s="22">
        <v>0</v>
      </c>
      <c r="N34" s="22">
        <v>0</v>
      </c>
      <c r="O34" s="22">
        <v>0</v>
      </c>
      <c r="P34" s="22">
        <f t="shared" si="0"/>
        <v>409200.875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-21404.213</v>
      </c>
      <c r="E36" s="22">
        <v>227018.22260000004</v>
      </c>
      <c r="F36" s="22">
        <v>278257.52364000003</v>
      </c>
      <c r="G36" s="22">
        <v>536028.27361000003</v>
      </c>
      <c r="H36" s="22">
        <v>303987.72852999996</v>
      </c>
      <c r="I36" s="67">
        <v>224154.18894999998</v>
      </c>
      <c r="J36" s="22">
        <v>242865.70954999997</v>
      </c>
      <c r="K36" s="22">
        <v>340101.35356000002</v>
      </c>
      <c r="L36" s="22">
        <v>2013759.0878500002</v>
      </c>
      <c r="M36" s="22">
        <v>149975.70074999999</v>
      </c>
      <c r="N36" s="22">
        <v>374020.06196999998</v>
      </c>
      <c r="O36" s="22">
        <v>1349238.3194899999</v>
      </c>
      <c r="P36" s="22">
        <f>SUM(D36:O36)</f>
        <v>6018001.9575000005</v>
      </c>
    </row>
    <row r="37" spans="1:16" ht="12" customHeight="1" thickBot="1" x14ac:dyDescent="0.25">
      <c r="B37" s="24" t="s">
        <v>25</v>
      </c>
      <c r="C37" s="25" t="s">
        <v>26</v>
      </c>
      <c r="D37" s="26">
        <v>62033120.061999999</v>
      </c>
      <c r="E37" s="26">
        <v>79453202.217010006</v>
      </c>
      <c r="F37" s="26">
        <v>68997925.598410025</v>
      </c>
      <c r="G37" s="26">
        <v>37045783.930740014</v>
      </c>
      <c r="H37" s="26">
        <v>53909003.984180011</v>
      </c>
      <c r="I37" s="114">
        <v>46570444.094350003</v>
      </c>
      <c r="J37" s="26">
        <v>30929380.305570006</v>
      </c>
      <c r="K37" s="26">
        <v>75264502.064110026</v>
      </c>
      <c r="L37" s="26">
        <v>50665295.755119994</v>
      </c>
      <c r="M37" s="26">
        <v>44801065.609579995</v>
      </c>
      <c r="N37" s="26">
        <v>98572067.953350008</v>
      </c>
      <c r="O37" s="26">
        <v>49359772.318720005</v>
      </c>
      <c r="P37" s="26">
        <f>SUM(D37:O37)</f>
        <v>697601563.89313996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52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24127181.267999999</v>
      </c>
      <c r="E41" s="29">
        <v>24258979.660979997</v>
      </c>
      <c r="F41" s="29">
        <v>28297440.236850005</v>
      </c>
      <c r="G41" s="66">
        <v>16262578.259820005</v>
      </c>
      <c r="H41" s="66">
        <v>25707140.774710007</v>
      </c>
      <c r="I41" s="66">
        <v>23995492.567779996</v>
      </c>
      <c r="J41" s="66">
        <v>21258470.772410002</v>
      </c>
      <c r="K41" s="66">
        <v>28666020.3517</v>
      </c>
      <c r="L41" s="66">
        <v>26185502.975970011</v>
      </c>
      <c r="M41" s="66">
        <v>23935959.724209998</v>
      </c>
      <c r="N41" s="66">
        <v>23072491.173160005</v>
      </c>
      <c r="O41" s="29">
        <v>29400918.702690002</v>
      </c>
      <c r="P41" s="29">
        <f t="shared" si="0"/>
        <v>295168176.46828002</v>
      </c>
    </row>
    <row r="42" spans="1:16" ht="12" customHeight="1" x14ac:dyDescent="0.2">
      <c r="B42" s="1" t="s">
        <v>29</v>
      </c>
      <c r="C42" s="27" t="s">
        <v>99</v>
      </c>
      <c r="D42" s="30">
        <v>23759727.228</v>
      </c>
      <c r="E42" s="30">
        <v>23963472.162449997</v>
      </c>
      <c r="F42" s="30">
        <v>27816762.988520004</v>
      </c>
      <c r="G42" s="64">
        <v>15916752.689740006</v>
      </c>
      <c r="H42" s="64">
        <v>25353520.031880006</v>
      </c>
      <c r="I42" s="64">
        <v>23570883.718689993</v>
      </c>
      <c r="J42" s="64">
        <v>21026372.13428</v>
      </c>
      <c r="K42" s="64">
        <v>28350392.401150003</v>
      </c>
      <c r="L42" s="64">
        <v>25738636.836320013</v>
      </c>
      <c r="M42" s="64">
        <v>23547241.817680001</v>
      </c>
      <c r="N42" s="64">
        <v>22684385.910510004</v>
      </c>
      <c r="O42" s="30">
        <v>29072278.041590005</v>
      </c>
      <c r="P42" s="30">
        <f t="shared" si="0"/>
        <v>290800425.96081001</v>
      </c>
    </row>
    <row r="43" spans="1:16" ht="12" customHeight="1" x14ac:dyDescent="0.2">
      <c r="B43" s="1" t="s">
        <v>30</v>
      </c>
      <c r="C43" s="1" t="s">
        <v>100</v>
      </c>
      <c r="D43" s="31">
        <v>44717315.82</v>
      </c>
      <c r="E43" s="31">
        <v>44859212.254560001</v>
      </c>
      <c r="F43" s="31">
        <v>48681993.262790002</v>
      </c>
      <c r="G43" s="59">
        <v>36688734.187230006</v>
      </c>
      <c r="H43" s="59">
        <v>46186559.991840005</v>
      </c>
      <c r="I43" s="59">
        <v>44442988.468689993</v>
      </c>
      <c r="J43" s="59">
        <v>41904741.367549993</v>
      </c>
      <c r="K43" s="59">
        <v>49268382.75914</v>
      </c>
      <c r="L43" s="59">
        <v>47343375.479890011</v>
      </c>
      <c r="M43" s="59">
        <v>44547995.434500001</v>
      </c>
      <c r="N43" s="59">
        <v>43595466.956190005</v>
      </c>
      <c r="O43" s="31">
        <v>49276943.189490005</v>
      </c>
      <c r="P43" s="31">
        <f t="shared" si="0"/>
        <v>541513709.17186999</v>
      </c>
    </row>
    <row r="44" spans="1:16" ht="12" customHeight="1" x14ac:dyDescent="0.2">
      <c r="C44" s="6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201</v>
      </c>
      <c r="D45" s="31">
        <v>32611929.103999998</v>
      </c>
      <c r="E45" s="31">
        <v>32064463.418850001</v>
      </c>
      <c r="F45" s="31">
        <v>33021829.221349999</v>
      </c>
      <c r="G45" s="31">
        <v>35850448.919890001</v>
      </c>
      <c r="H45" s="31">
        <v>33732863.409340002</v>
      </c>
      <c r="I45" s="59">
        <v>33476269.487439997</v>
      </c>
      <c r="J45" s="31">
        <v>31853308.198860001</v>
      </c>
      <c r="K45" s="31">
        <v>31031208.54456</v>
      </c>
      <c r="L45" s="31">
        <v>32426463.589890003</v>
      </c>
      <c r="M45" s="31">
        <v>32331121.385049999</v>
      </c>
      <c r="N45" s="31">
        <v>34286593.925919995</v>
      </c>
      <c r="O45" s="31">
        <v>33683572.370140001</v>
      </c>
      <c r="P45" s="31">
        <f t="shared" si="0"/>
        <v>396370071.57529002</v>
      </c>
    </row>
    <row r="46" spans="1:16" ht="12" customHeight="1" x14ac:dyDescent="0.2">
      <c r="C46" s="6" t="s">
        <v>202</v>
      </c>
      <c r="D46" s="31">
        <v>5490789.3159999996</v>
      </c>
      <c r="E46" s="31">
        <v>6378277.4876899999</v>
      </c>
      <c r="F46" s="31">
        <v>6576495.5789999999</v>
      </c>
      <c r="G46" s="31">
        <v>7175928.15319</v>
      </c>
      <c r="H46" s="31">
        <v>6733721.3885900006</v>
      </c>
      <c r="I46" s="59">
        <v>6691984.6422799993</v>
      </c>
      <c r="J46" s="31">
        <v>6311513.2651300002</v>
      </c>
      <c r="K46" s="31">
        <v>6141320.1727999998</v>
      </c>
      <c r="L46" s="31">
        <v>6458785.3030000003</v>
      </c>
      <c r="M46" s="31">
        <v>6445720.1916000005</v>
      </c>
      <c r="N46" s="31">
        <v>7514858.7331699999</v>
      </c>
      <c r="O46" s="31">
        <v>6913003.3452300001</v>
      </c>
      <c r="P46" s="31">
        <f t="shared" si="0"/>
        <v>78832397.577679992</v>
      </c>
    </row>
    <row r="47" spans="1:16" ht="12" customHeight="1" x14ac:dyDescent="0.2">
      <c r="C47" s="6" t="s">
        <v>203</v>
      </c>
      <c r="D47" s="31">
        <v>4566.5209999999997</v>
      </c>
      <c r="E47" s="31">
        <v>1188.8009999999999</v>
      </c>
      <c r="F47" s="31">
        <v>275094.49200000003</v>
      </c>
      <c r="G47" s="31">
        <v>64810.516000000003</v>
      </c>
      <c r="H47" s="31">
        <v>4097.5119999999997</v>
      </c>
      <c r="I47" s="59">
        <v>4097.2939999999999</v>
      </c>
      <c r="J47" s="31">
        <v>1448.415</v>
      </c>
      <c r="K47" s="31">
        <v>7424263.892</v>
      </c>
      <c r="L47" s="31">
        <v>2377937.196</v>
      </c>
      <c r="M47" s="31">
        <v>6472.8459999999995</v>
      </c>
      <c r="N47" s="31">
        <v>1870.018</v>
      </c>
      <c r="O47" s="31">
        <v>1485.8530000000001</v>
      </c>
      <c r="P47" s="31">
        <f t="shared" si="0"/>
        <v>10167333.356000001</v>
      </c>
    </row>
    <row r="48" spans="1:16" ht="12" customHeight="1" x14ac:dyDescent="0.2">
      <c r="C48" s="6" t="s">
        <v>204</v>
      </c>
      <c r="D48" s="31">
        <v>973774.97400000005</v>
      </c>
      <c r="E48" s="31">
        <v>2262882.4308500001</v>
      </c>
      <c r="F48" s="31">
        <v>2938723.7270399998</v>
      </c>
      <c r="G48" s="31">
        <v>6096971.8163799997</v>
      </c>
      <c r="H48" s="31">
        <v>2447215.1895500002</v>
      </c>
      <c r="I48" s="59">
        <v>1499569.5856700002</v>
      </c>
      <c r="J48" s="31">
        <v>360081.31987000001</v>
      </c>
      <c r="K48" s="31">
        <v>397992.61855999997</v>
      </c>
      <c r="L48" s="31">
        <v>1872298.60788</v>
      </c>
      <c r="M48" s="31">
        <v>563965.14029999997</v>
      </c>
      <c r="N48" s="31">
        <v>-2596953.2887600004</v>
      </c>
      <c r="O48" s="31">
        <v>581037.00190000003</v>
      </c>
      <c r="P48" s="31">
        <f t="shared" si="0"/>
        <v>17397559.123240001</v>
      </c>
    </row>
    <row r="49" spans="1:16" ht="12" customHeight="1" x14ac:dyDescent="0.2">
      <c r="C49" s="6" t="s">
        <v>205</v>
      </c>
      <c r="D49" s="31">
        <v>-30959.370999999999</v>
      </c>
      <c r="E49" s="31">
        <v>-4067.886</v>
      </c>
      <c r="F49" s="31">
        <v>-4048.9090000000001</v>
      </c>
      <c r="G49" s="31">
        <v>-2630.6610000000001</v>
      </c>
      <c r="H49" s="31">
        <v>-10736.28</v>
      </c>
      <c r="I49" s="59">
        <v>-45376.641000000003</v>
      </c>
      <c r="J49" s="31">
        <v>-8471.4760000000006</v>
      </c>
      <c r="K49" s="31">
        <v>-8935.0969999999998</v>
      </c>
      <c r="L49" s="31">
        <v>-9184.1270000000004</v>
      </c>
      <c r="M49" s="31">
        <v>-24246.038</v>
      </c>
      <c r="N49" s="31">
        <v>-17738.925999999999</v>
      </c>
      <c r="O49" s="31">
        <v>-29871.469000000001</v>
      </c>
      <c r="P49" s="31">
        <f t="shared" si="0"/>
        <v>-196266.88099999999</v>
      </c>
    </row>
    <row r="50" spans="1:16" ht="12" customHeight="1" x14ac:dyDescent="0.2">
      <c r="C50" s="6" t="s">
        <v>206</v>
      </c>
      <c r="D50" s="31">
        <v>2147618.2510000002</v>
      </c>
      <c r="E50" s="31">
        <v>2183946.6209999998</v>
      </c>
      <c r="F50" s="31">
        <v>2205449.2259999998</v>
      </c>
      <c r="G50" s="31">
        <v>2072812.1839999999</v>
      </c>
      <c r="H50" s="31">
        <v>2219041.4049999998</v>
      </c>
      <c r="I50" s="59">
        <v>-25865.706999999999</v>
      </c>
      <c r="J50" s="31">
        <v>2456594.1430000002</v>
      </c>
      <c r="K50" s="31">
        <v>2490497.1529999999</v>
      </c>
      <c r="L50" s="31">
        <v>2933095.452</v>
      </c>
      <c r="M50" s="31">
        <v>2987583.7910000002</v>
      </c>
      <c r="N50" s="31">
        <v>2798100.665</v>
      </c>
      <c r="O50" s="31">
        <v>-71721.047999999995</v>
      </c>
      <c r="P50" s="31">
        <f t="shared" si="0"/>
        <v>24397152.136</v>
      </c>
    </row>
    <row r="51" spans="1:16" ht="12" customHeight="1" x14ac:dyDescent="0.2">
      <c r="C51" s="6" t="s">
        <v>207</v>
      </c>
      <c r="D51" s="31">
        <v>2132934.0860000001</v>
      </c>
      <c r="E51" s="31">
        <v>411552.88799999998</v>
      </c>
      <c r="F51" s="31">
        <v>2157369.5290000001</v>
      </c>
      <c r="G51" s="31">
        <v>1193023.39579</v>
      </c>
      <c r="H51" s="31">
        <v>1329037.60521</v>
      </c>
      <c r="I51" s="59">
        <v>3035863.2680000002</v>
      </c>
      <c r="J51" s="31">
        <v>1959568.622</v>
      </c>
      <c r="K51" s="31">
        <v>82767.365000000005</v>
      </c>
      <c r="L51" s="31">
        <v>196408.47399999999</v>
      </c>
      <c r="M51" s="31">
        <v>349795.38699999999</v>
      </c>
      <c r="N51" s="31">
        <v>381774.67</v>
      </c>
      <c r="O51" s="31">
        <v>7054165.3080000002</v>
      </c>
      <c r="P51" s="31">
        <f t="shared" si="0"/>
        <v>20284260.597999997</v>
      </c>
    </row>
    <row r="52" spans="1:16" ht="12" customHeight="1" x14ac:dyDescent="0.2">
      <c r="C52" s="6" t="s">
        <v>208</v>
      </c>
      <c r="D52" s="31">
        <v>595983.30099999998</v>
      </c>
      <c r="E52" s="31">
        <v>458319.50861999998</v>
      </c>
      <c r="F52" s="31">
        <v>390595.09736999997</v>
      </c>
      <c r="G52" s="31">
        <v>370302.60016000003</v>
      </c>
      <c r="H52" s="31">
        <v>289009.20464000001</v>
      </c>
      <c r="I52" s="59">
        <v>224495.33103999999</v>
      </c>
      <c r="J52" s="31">
        <v>227699.34061000001</v>
      </c>
      <c r="K52" s="31">
        <v>1138401.1870799998</v>
      </c>
      <c r="L52" s="31">
        <v>1118628.69817</v>
      </c>
      <c r="M52" s="31">
        <v>1191943.8032200001</v>
      </c>
      <c r="N52" s="31">
        <v>333876.55709000002</v>
      </c>
      <c r="O52" s="31">
        <v>285645.25868999999</v>
      </c>
      <c r="P52" s="31">
        <f t="shared" si="0"/>
        <v>6624899.8876899993</v>
      </c>
    </row>
    <row r="53" spans="1:16" ht="12" customHeight="1" x14ac:dyDescent="0.2">
      <c r="C53" s="6" t="s">
        <v>209</v>
      </c>
      <c r="D53" s="31">
        <v>-286908.68800000002</v>
      </c>
      <c r="E53" s="31">
        <v>-80737.190100000007</v>
      </c>
      <c r="F53" s="31">
        <v>-147773.38148000001</v>
      </c>
      <c r="G53" s="31">
        <v>-17145475.0614</v>
      </c>
      <c r="H53" s="31">
        <v>-1759706.7848899998</v>
      </c>
      <c r="I53" s="59">
        <v>-1571983.5036899999</v>
      </c>
      <c r="J53" s="31">
        <v>-2407377.82589</v>
      </c>
      <c r="K53" s="31">
        <v>-536625.99132999987</v>
      </c>
      <c r="L53" s="31">
        <v>-1168153.2315400001</v>
      </c>
      <c r="M53" s="31">
        <v>-361438.56148000003</v>
      </c>
      <c r="N53" s="31">
        <v>-274387.23048999999</v>
      </c>
      <c r="O53" s="31">
        <v>-207614.62691999998</v>
      </c>
      <c r="P53" s="31">
        <f t="shared" si="0"/>
        <v>-25948182.077210002</v>
      </c>
    </row>
    <row r="54" spans="1:16" ht="12" customHeight="1" x14ac:dyDescent="0.2">
      <c r="C54" s="8" t="s">
        <v>210</v>
      </c>
      <c r="D54" s="31">
        <v>362150.09299999999</v>
      </c>
      <c r="E54" s="31">
        <v>362755.41600000003</v>
      </c>
      <c r="F54" s="31">
        <v>362559.59700000001</v>
      </c>
      <c r="G54" s="31">
        <v>361614.06400000001</v>
      </c>
      <c r="H54" s="31">
        <v>361223.59600000002</v>
      </c>
      <c r="I54" s="59">
        <v>361063.59299999999</v>
      </c>
      <c r="J54" s="31">
        <v>360853.28899999999</v>
      </c>
      <c r="K54" s="31">
        <v>360383.17700000003</v>
      </c>
      <c r="L54" s="31">
        <v>359124.03</v>
      </c>
      <c r="M54" s="31">
        <v>358759.47499999998</v>
      </c>
      <c r="N54" s="31">
        <v>357739.30499999999</v>
      </c>
      <c r="O54" s="31">
        <v>356104.54800000001</v>
      </c>
      <c r="P54" s="31">
        <f t="shared" si="0"/>
        <v>4324330.1830000011</v>
      </c>
    </row>
    <row r="55" spans="1:16" ht="12" customHeight="1" x14ac:dyDescent="0.2">
      <c r="C55" s="8" t="s">
        <v>211</v>
      </c>
      <c r="D55" s="31">
        <v>566076.07200000004</v>
      </c>
      <c r="E55" s="31">
        <v>647151.11138000002</v>
      </c>
      <c r="F55" s="31">
        <v>726975.01751999999</v>
      </c>
      <c r="G55" s="31">
        <v>572752.3787</v>
      </c>
      <c r="H55" s="31">
        <v>650961.03500000003</v>
      </c>
      <c r="I55" s="59">
        <v>727357.71684999997</v>
      </c>
      <c r="J55" s="31">
        <v>634351.58700000006</v>
      </c>
      <c r="K55" s="31">
        <v>595323.97</v>
      </c>
      <c r="L55" s="31">
        <v>650739.68999999994</v>
      </c>
      <c r="M55" s="31">
        <v>655149.86600000004</v>
      </c>
      <c r="N55" s="31">
        <v>749863.40599999996</v>
      </c>
      <c r="O55" s="31">
        <v>684669.68799999997</v>
      </c>
      <c r="P55" s="31">
        <f>SUM(D55:O55)</f>
        <v>7861371.5384499999</v>
      </c>
    </row>
    <row r="56" spans="1:16" ht="12" customHeight="1" x14ac:dyDescent="0.2">
      <c r="C56" s="8" t="s">
        <v>212</v>
      </c>
      <c r="D56" s="31">
        <v>149362.16200000001</v>
      </c>
      <c r="E56" s="31">
        <v>173479.64726999999</v>
      </c>
      <c r="F56" s="31">
        <v>178724.06698999999</v>
      </c>
      <c r="G56" s="31">
        <v>78175.881520000024</v>
      </c>
      <c r="H56" s="31">
        <v>189832.71140000003</v>
      </c>
      <c r="I56" s="59">
        <v>65513.402099999978</v>
      </c>
      <c r="J56" s="31">
        <v>155172.48897000006</v>
      </c>
      <c r="K56" s="31">
        <v>151785.76746999999</v>
      </c>
      <c r="L56" s="31">
        <v>127231.79748999998</v>
      </c>
      <c r="M56" s="31">
        <v>43168.148809999984</v>
      </c>
      <c r="N56" s="31">
        <v>59869.121260000007</v>
      </c>
      <c r="O56" s="31">
        <v>26466.960450000002</v>
      </c>
      <c r="P56" s="31">
        <f t="shared" si="0"/>
        <v>1398782.1557299998</v>
      </c>
    </row>
    <row r="57" spans="1:16" ht="12" customHeight="1" x14ac:dyDescent="0.2">
      <c r="B57" s="1" t="s">
        <v>32</v>
      </c>
      <c r="C57" s="1" t="s">
        <v>102</v>
      </c>
      <c r="D57" s="31">
        <v>-165626.307</v>
      </c>
      <c r="E57" s="31">
        <v>-103172.48411</v>
      </c>
      <c r="F57" s="31">
        <v>-72858.328450000001</v>
      </c>
      <c r="G57" s="31">
        <v>-29690.056489999999</v>
      </c>
      <c r="H57" s="31">
        <v>-91138.986959999995</v>
      </c>
      <c r="I57" s="59">
        <v>-126963.78</v>
      </c>
      <c r="J57" s="31">
        <v>-136838.56727</v>
      </c>
      <c r="K57" s="59">
        <v>-176929.80399000001</v>
      </c>
      <c r="L57" s="31">
        <v>-210260.27122999998</v>
      </c>
      <c r="M57" s="31">
        <v>-261316.76481999998</v>
      </c>
      <c r="N57" s="31">
        <v>-172664.36368000001</v>
      </c>
      <c r="O57" s="31">
        <v>532117.22510000004</v>
      </c>
      <c r="P57" s="31">
        <f t="shared" si="0"/>
        <v>-1015342.4888999999</v>
      </c>
    </row>
    <row r="58" spans="1:16" ht="12" customHeight="1" x14ac:dyDescent="0.2">
      <c r="B58" s="1" t="s">
        <v>187</v>
      </c>
      <c r="C58" s="1" t="s">
        <v>188</v>
      </c>
      <c r="D58" s="31">
        <v>-362150.09299999999</v>
      </c>
      <c r="E58" s="31">
        <v>-362755.41600000003</v>
      </c>
      <c r="F58" s="31">
        <v>-362559.59700000001</v>
      </c>
      <c r="G58" s="31">
        <v>-361614.06400000001</v>
      </c>
      <c r="H58" s="31">
        <v>-361223.59600000002</v>
      </c>
      <c r="I58" s="59">
        <v>-361063.59299999999</v>
      </c>
      <c r="J58" s="31">
        <v>-360853.28899999999</v>
      </c>
      <c r="K58" s="59">
        <v>-360383.17700000003</v>
      </c>
      <c r="L58" s="31">
        <v>-359124.03</v>
      </c>
      <c r="M58" s="31">
        <v>-358759.47499999998</v>
      </c>
      <c r="N58" s="31">
        <v>-357739.30499999999</v>
      </c>
      <c r="O58" s="31">
        <v>-356104.54800000001</v>
      </c>
      <c r="P58" s="31">
        <f t="shared" si="0"/>
        <v>-4324330.1830000011</v>
      </c>
    </row>
    <row r="59" spans="1:16" ht="12" customHeight="1" x14ac:dyDescent="0.2">
      <c r="B59" s="1" t="s">
        <v>33</v>
      </c>
      <c r="C59" s="1" t="s">
        <v>103</v>
      </c>
      <c r="D59" s="31">
        <v>-20429812.192000002</v>
      </c>
      <c r="E59" s="31">
        <v>-20429812.192000002</v>
      </c>
      <c r="F59" s="31">
        <v>-20429812.348820001</v>
      </c>
      <c r="G59" s="31">
        <v>-20380677.377</v>
      </c>
      <c r="H59" s="31">
        <v>-20380677.377</v>
      </c>
      <c r="I59" s="59">
        <v>-20380677.377</v>
      </c>
      <c r="J59" s="31">
        <v>-20380677.377</v>
      </c>
      <c r="K59" s="31">
        <v>-20380677.377</v>
      </c>
      <c r="L59" s="31">
        <v>-20380677.377</v>
      </c>
      <c r="M59" s="31">
        <v>-20380677.377</v>
      </c>
      <c r="N59" s="31">
        <v>-20380677.377</v>
      </c>
      <c r="O59" s="31">
        <v>-20380677.824999999</v>
      </c>
      <c r="P59" s="31">
        <f t="shared" si="0"/>
        <v>-244715533.57382002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59">
        <v>0</v>
      </c>
      <c r="J60" s="31">
        <v>0</v>
      </c>
      <c r="K60" s="31">
        <v>0</v>
      </c>
      <c r="L60" s="31">
        <v>-654676.96534</v>
      </c>
      <c r="M60" s="31">
        <v>0</v>
      </c>
      <c r="N60" s="31">
        <v>0</v>
      </c>
      <c r="O60" s="31">
        <v>0</v>
      </c>
      <c r="P60" s="31">
        <f t="shared" si="0"/>
        <v>-654676.96534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-3400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25">
      <c r="B62" s="33" t="s">
        <v>35</v>
      </c>
      <c r="C62" s="38" t="s">
        <v>105</v>
      </c>
      <c r="D62" s="83">
        <v>367454.04</v>
      </c>
      <c r="E62" s="83">
        <v>295507.49852999998</v>
      </c>
      <c r="F62" s="83">
        <v>480677.24832999997</v>
      </c>
      <c r="G62" s="83">
        <v>345825.57007999998</v>
      </c>
      <c r="H62" s="83">
        <v>353620.74283</v>
      </c>
      <c r="I62" s="115">
        <v>424608.84908999997</v>
      </c>
      <c r="J62" s="83">
        <v>232098.63813000001</v>
      </c>
      <c r="K62" s="83">
        <v>315627.95055000001</v>
      </c>
      <c r="L62" s="83">
        <v>446866.13964999997</v>
      </c>
      <c r="M62" s="83">
        <v>388717.90652999998</v>
      </c>
      <c r="N62" s="83">
        <v>388105.26264999999</v>
      </c>
      <c r="O62" s="83">
        <v>328640.66109999997</v>
      </c>
      <c r="P62" s="83">
        <f>SUM(D62:O62)</f>
        <v>4367750.5074699996</v>
      </c>
    </row>
    <row r="63" spans="1:16" ht="12" customHeight="1" thickBot="1" x14ac:dyDescent="0.25">
      <c r="B63" s="55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63"/>
    </row>
    <row r="64" spans="1:16" ht="12" customHeight="1" thickBot="1" x14ac:dyDescent="0.25">
      <c r="A64" s="9"/>
      <c r="B64" s="35" t="s">
        <v>5</v>
      </c>
      <c r="C64" s="35" t="s">
        <v>213</v>
      </c>
      <c r="D64" s="36">
        <v>-3290509.6570000001</v>
      </c>
      <c r="E64" s="36">
        <v>-194192.67965000001</v>
      </c>
      <c r="F64" s="36">
        <v>-191522.86836000002</v>
      </c>
      <c r="G64" s="36">
        <v>-3291471.6266600001</v>
      </c>
      <c r="H64" s="36">
        <v>-189583.96262000001</v>
      </c>
      <c r="I64" s="68">
        <v>-177013.19597999999</v>
      </c>
      <c r="J64" s="36">
        <v>-3387294.9561799997</v>
      </c>
      <c r="K64" s="36">
        <v>-81514.339349999995</v>
      </c>
      <c r="L64" s="36">
        <v>-193465.12183000002</v>
      </c>
      <c r="M64" s="36">
        <v>-3297966.9537499999</v>
      </c>
      <c r="N64" s="36">
        <v>-198921.21334000002</v>
      </c>
      <c r="O64" s="36">
        <v>-184248.01909000002</v>
      </c>
      <c r="P64" s="36">
        <f t="shared" si="0"/>
        <v>-14677704.59381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70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757915.76300000004</v>
      </c>
      <c r="E66" s="29">
        <v>11049.435609999999</v>
      </c>
      <c r="F66" s="29">
        <v>18420459.25302</v>
      </c>
      <c r="G66" s="29">
        <v>-363266.47139999998</v>
      </c>
      <c r="H66" s="29">
        <v>-554061.84067999991</v>
      </c>
      <c r="I66" s="66">
        <v>-128329.56187000001</v>
      </c>
      <c r="J66" s="29">
        <v>13599.84491</v>
      </c>
      <c r="K66" s="29">
        <v>698542.84011999995</v>
      </c>
      <c r="L66" s="29">
        <v>-52360.181619999996</v>
      </c>
      <c r="M66" s="29">
        <v>2470217.1224400001</v>
      </c>
      <c r="N66" s="29">
        <v>41926131.976889998</v>
      </c>
      <c r="O66" s="29">
        <v>1726935.26935</v>
      </c>
      <c r="P66" s="29">
        <f>SUM(D66:O66)</f>
        <v>64926833.449769996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722328.16</v>
      </c>
      <c r="E67" s="30">
        <v>19500.051350000002</v>
      </c>
      <c r="F67" s="30">
        <v>17253027.6611</v>
      </c>
      <c r="G67" s="30">
        <v>-381600.56605000002</v>
      </c>
      <c r="H67" s="30">
        <v>-560530.42042999994</v>
      </c>
      <c r="I67" s="64">
        <v>-562749.47374000004</v>
      </c>
      <c r="J67" s="30">
        <v>1704.0763999999999</v>
      </c>
      <c r="K67" s="30">
        <v>-368050.25602999999</v>
      </c>
      <c r="L67" s="30">
        <v>-590088.32829999994</v>
      </c>
      <c r="M67" s="30">
        <v>2206230.5882700002</v>
      </c>
      <c r="N67" s="30">
        <v>40903218.381039999</v>
      </c>
      <c r="O67" s="30">
        <v>1719294.8128</v>
      </c>
      <c r="P67" s="30">
        <f t="shared" si="0"/>
        <v>60362284.686410002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1294104.3500000001</v>
      </c>
      <c r="E68" s="31">
        <v>593812.69416999992</v>
      </c>
      <c r="F68" s="31">
        <v>17825775.683630001</v>
      </c>
      <c r="G68" s="31">
        <v>181033.91521000001</v>
      </c>
      <c r="H68" s="31">
        <v>5341.1687099999999</v>
      </c>
      <c r="I68" s="59">
        <v>5926.0314699999999</v>
      </c>
      <c r="J68" s="31">
        <v>570113.31955999997</v>
      </c>
      <c r="K68" s="31">
        <v>204506.51806999999</v>
      </c>
      <c r="L68" s="31">
        <v>-13757.085929999999</v>
      </c>
      <c r="M68" s="31">
        <v>2794428.20034</v>
      </c>
      <c r="N68" s="31">
        <v>41480730.662110001</v>
      </c>
      <c r="O68" s="31">
        <v>2211047.9902300001</v>
      </c>
      <c r="P68" s="31">
        <f t="shared" si="0"/>
        <v>67153063.447569996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-9293.1239999999998</v>
      </c>
      <c r="E69" s="31">
        <v>-11829.57783</v>
      </c>
      <c r="F69" s="31">
        <v>-10264.957539999999</v>
      </c>
      <c r="G69" s="31">
        <v>-151.41627</v>
      </c>
      <c r="H69" s="31">
        <v>-3388.5241499999997</v>
      </c>
      <c r="I69" s="59">
        <v>-6192.4402199999995</v>
      </c>
      <c r="J69" s="31">
        <v>-5926.1781700000001</v>
      </c>
      <c r="K69" s="31">
        <v>-10073.70911</v>
      </c>
      <c r="L69" s="31">
        <v>-13848.177380000001</v>
      </c>
      <c r="M69" s="31">
        <v>-25714.547079999997</v>
      </c>
      <c r="N69" s="31">
        <v>-15029.21608</v>
      </c>
      <c r="O69" s="31">
        <v>70729.891680000001</v>
      </c>
      <c r="P69" s="31">
        <f t="shared" si="0"/>
        <v>-40981.976149999988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-562483.06499999994</v>
      </c>
      <c r="E70" s="31">
        <v>-562483.06498999998</v>
      </c>
      <c r="F70" s="31">
        <v>-562483.06498999998</v>
      </c>
      <c r="G70" s="31">
        <v>-562483.06498999998</v>
      </c>
      <c r="H70" s="31">
        <v>-562483.06498999998</v>
      </c>
      <c r="I70" s="59">
        <v>-562483.06498999998</v>
      </c>
      <c r="J70" s="31">
        <v>-562483.06498999998</v>
      </c>
      <c r="K70" s="31">
        <v>-562483.06498999998</v>
      </c>
      <c r="L70" s="31">
        <v>-562483.06498999998</v>
      </c>
      <c r="M70" s="31">
        <v>-562483.06498999998</v>
      </c>
      <c r="N70" s="31">
        <v>-562483.06498999998</v>
      </c>
      <c r="O70" s="31">
        <v>-562483.06911000004</v>
      </c>
      <c r="P70" s="31">
        <f t="shared" si="0"/>
        <v>-6749796.7840099987</v>
      </c>
    </row>
    <row r="71" spans="1:16" ht="12" customHeight="1" thickBot="1" x14ac:dyDescent="0.25">
      <c r="A71" s="9"/>
      <c r="B71" s="80" t="s">
        <v>214</v>
      </c>
      <c r="C71" s="33" t="s">
        <v>109</v>
      </c>
      <c r="D71" s="34">
        <v>35587.603000000003</v>
      </c>
      <c r="E71" s="34">
        <v>-8450.6157400000011</v>
      </c>
      <c r="F71" s="34">
        <v>1167431.59192</v>
      </c>
      <c r="G71" s="34">
        <v>18334.094649999999</v>
      </c>
      <c r="H71" s="34">
        <v>6468.5797499999999</v>
      </c>
      <c r="I71" s="69">
        <v>434419.91187000001</v>
      </c>
      <c r="J71" s="34">
        <v>11895.76851</v>
      </c>
      <c r="K71" s="34">
        <v>1066593.0961499999</v>
      </c>
      <c r="L71" s="34">
        <v>537728.14668000001</v>
      </c>
      <c r="M71" s="34">
        <v>263986.53417</v>
      </c>
      <c r="N71" s="34">
        <v>1022913.59585</v>
      </c>
      <c r="O71" s="34">
        <v>7640.4565499999999</v>
      </c>
      <c r="P71" s="34">
        <f t="shared" si="0"/>
        <v>4564548.7633600002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15538435.388</v>
      </c>
      <c r="E73" s="36">
        <v>17894492.77578</v>
      </c>
      <c r="F73" s="36">
        <v>9384.3060499989988</v>
      </c>
      <c r="G73" s="36">
        <v>67963.576920002699</v>
      </c>
      <c r="H73" s="36">
        <v>668524.2385900002</v>
      </c>
      <c r="I73" s="68">
        <v>16203.651380000001</v>
      </c>
      <c r="J73" s="36">
        <v>25481.63625</v>
      </c>
      <c r="K73" s="36">
        <v>-2794.7457200000003</v>
      </c>
      <c r="L73" s="36">
        <v>-2464.4081099999999</v>
      </c>
      <c r="M73" s="36">
        <v>2004.7907499999999</v>
      </c>
      <c r="N73" s="36">
        <v>-18102.986290000001</v>
      </c>
      <c r="O73" s="36">
        <v>-72750.132970000006</v>
      </c>
      <c r="P73" s="36">
        <f t="shared" si="0"/>
        <v>34126378.090630002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4"/>
      <c r="I74" s="70"/>
      <c r="J74" s="4"/>
      <c r="K74" s="4"/>
      <c r="L74" s="4"/>
      <c r="M74" s="4"/>
      <c r="N74" s="4"/>
      <c r="O74" s="4"/>
      <c r="P74" s="4"/>
    </row>
    <row r="75" spans="1:16" ht="12" customHeight="1" x14ac:dyDescent="0.2">
      <c r="A75" s="9"/>
      <c r="B75" s="28" t="s">
        <v>11</v>
      </c>
      <c r="C75" s="28" t="s">
        <v>41</v>
      </c>
      <c r="D75" s="29">
        <v>560015.95700000005</v>
      </c>
      <c r="E75" s="29">
        <v>572004.40629999992</v>
      </c>
      <c r="F75" s="29">
        <v>447136.36010000005</v>
      </c>
      <c r="G75" s="29">
        <v>511527.86900000001</v>
      </c>
      <c r="H75" s="29">
        <v>428148.65869999997</v>
      </c>
      <c r="I75" s="66">
        <v>480689.90933999995</v>
      </c>
      <c r="J75" s="29">
        <v>617388.08498000004</v>
      </c>
      <c r="K75" s="29">
        <v>550309.51029999997</v>
      </c>
      <c r="L75" s="29">
        <v>556536.1213</v>
      </c>
      <c r="M75" s="29">
        <v>540882.10178999999</v>
      </c>
      <c r="N75" s="29">
        <v>582832.42139000003</v>
      </c>
      <c r="O75" s="66">
        <v>537838.82623999997</v>
      </c>
      <c r="P75" s="29">
        <f>SUM(D75:O75)</f>
        <v>6385310.2264399994</v>
      </c>
    </row>
    <row r="76" spans="1:16" ht="12" customHeight="1" x14ac:dyDescent="0.2">
      <c r="A76" s="9"/>
      <c r="B76" s="75"/>
      <c r="C76" s="8" t="s">
        <v>197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12" customHeight="1" x14ac:dyDescent="0.2">
      <c r="A77" s="9"/>
      <c r="B77" s="75"/>
      <c r="C77" s="78" t="s">
        <v>198</v>
      </c>
      <c r="D77" s="63">
        <v>83107.702000000005</v>
      </c>
      <c r="E77" s="31">
        <v>86708.623999999996</v>
      </c>
      <c r="F77" s="31">
        <v>32025.947</v>
      </c>
      <c r="G77" s="31">
        <v>38691.224999999999</v>
      </c>
      <c r="H77" s="31">
        <v>34309.182000000001</v>
      </c>
      <c r="I77" s="31">
        <v>33284.572</v>
      </c>
      <c r="J77" s="31">
        <v>44460.443859999999</v>
      </c>
      <c r="K77" s="31">
        <v>40477.875999999997</v>
      </c>
      <c r="L77" s="31">
        <v>31258.758999999998</v>
      </c>
      <c r="M77" s="31">
        <v>39053.347000000002</v>
      </c>
      <c r="N77" s="31">
        <v>34837.612000000001</v>
      </c>
      <c r="O77" s="31">
        <v>37427.557999999997</v>
      </c>
      <c r="P77" s="31">
        <f t="shared" ref="P77:P78" si="1">SUM(D77:O77)</f>
        <v>535642.84785999998</v>
      </c>
    </row>
    <row r="78" spans="1:16" ht="12" customHeight="1" thickBot="1" x14ac:dyDescent="0.25">
      <c r="A78" s="9"/>
      <c r="B78" s="79"/>
      <c r="C78" s="80" t="s">
        <v>199</v>
      </c>
      <c r="D78" s="81">
        <v>476908.255</v>
      </c>
      <c r="E78" s="81">
        <v>485295.78229999996</v>
      </c>
      <c r="F78" s="81">
        <v>415110.41310000001</v>
      </c>
      <c r="G78" s="81">
        <v>472836.64399999997</v>
      </c>
      <c r="H78" s="81">
        <v>393839.4767</v>
      </c>
      <c r="I78" s="103">
        <v>447405.33733999997</v>
      </c>
      <c r="J78" s="81">
        <v>572927.64112000004</v>
      </c>
      <c r="K78" s="81">
        <v>509831.63429999998</v>
      </c>
      <c r="L78" s="81">
        <v>525277.36229999992</v>
      </c>
      <c r="M78" s="81">
        <v>501828.75478999998</v>
      </c>
      <c r="N78" s="81">
        <v>547994.80938999995</v>
      </c>
      <c r="O78" s="81">
        <v>500411.26824</v>
      </c>
      <c r="P78" s="81">
        <f t="shared" si="1"/>
        <v>5849667.3785800003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70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14453.173000000001</v>
      </c>
      <c r="E80" s="29">
        <v>5536.6103700000003</v>
      </c>
      <c r="F80" s="29">
        <v>6897.2109</v>
      </c>
      <c r="G80" s="29">
        <v>6085.2276500000007</v>
      </c>
      <c r="H80" s="29">
        <v>5794.5506500000001</v>
      </c>
      <c r="I80" s="66">
        <v>9682.6090700000004</v>
      </c>
      <c r="J80" s="29">
        <v>7533.15924</v>
      </c>
      <c r="K80" s="29">
        <v>5370.1978399999998</v>
      </c>
      <c r="L80" s="29">
        <v>3292.4427299999998</v>
      </c>
      <c r="M80" s="29">
        <v>10997.00446</v>
      </c>
      <c r="N80" s="29">
        <v>88264.781129999988</v>
      </c>
      <c r="O80" s="29">
        <v>13337.833559999999</v>
      </c>
      <c r="P80" s="29">
        <f t="shared" ref="P80:P146" si="2">SUM(D80:O80)</f>
        <v>177244.80059999999</v>
      </c>
    </row>
    <row r="81" spans="2:16" ht="12" customHeight="1" thickBot="1" x14ac:dyDescent="0.25">
      <c r="B81" s="80" t="s">
        <v>215</v>
      </c>
      <c r="C81" s="38" t="s">
        <v>110</v>
      </c>
      <c r="D81" s="39">
        <v>14453.173000000001</v>
      </c>
      <c r="E81" s="39">
        <v>5536.6103700000003</v>
      </c>
      <c r="F81" s="39">
        <v>6897.2109</v>
      </c>
      <c r="G81" s="39">
        <v>6085.2276500000007</v>
      </c>
      <c r="H81" s="39">
        <v>5794.5506500000001</v>
      </c>
      <c r="I81" s="65">
        <v>9682.6090700000004</v>
      </c>
      <c r="J81" s="39">
        <v>7533.15924</v>
      </c>
      <c r="K81" s="39">
        <v>5370.1978399999998</v>
      </c>
      <c r="L81" s="39">
        <v>3292.4427299999998</v>
      </c>
      <c r="M81" s="39">
        <v>10997.00446</v>
      </c>
      <c r="N81" s="39">
        <v>88264.781129999988</v>
      </c>
      <c r="O81" s="39">
        <v>13337.833559999999</v>
      </c>
      <c r="P81" s="39">
        <f t="shared" si="2"/>
        <v>177244.80059999999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70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14775485.812999999</v>
      </c>
      <c r="E83" s="29">
        <v>29251186.366699997</v>
      </c>
      <c r="F83" s="29">
        <v>13481479.90729</v>
      </c>
      <c r="G83" s="29">
        <v>13220336.419820003</v>
      </c>
      <c r="H83" s="29">
        <v>19729180.037610002</v>
      </c>
      <c r="I83" s="66">
        <v>13131139.548629999</v>
      </c>
      <c r="J83" s="29">
        <v>2884954.3495800002</v>
      </c>
      <c r="K83" s="29">
        <v>38842179.866660006</v>
      </c>
      <c r="L83" s="29">
        <v>13765632.636909997</v>
      </c>
      <c r="M83" s="29">
        <v>13415056.731640002</v>
      </c>
      <c r="N83" s="29">
        <v>24986014.758790001</v>
      </c>
      <c r="O83" s="66">
        <v>8055980.2935800012</v>
      </c>
      <c r="P83" s="29">
        <f>SUM(D83:O83)</f>
        <v>205538626.73021001</v>
      </c>
    </row>
    <row r="84" spans="2:16" ht="12" customHeight="1" x14ac:dyDescent="0.2">
      <c r="B84" s="9" t="s">
        <v>44</v>
      </c>
      <c r="C84" s="1" t="s">
        <v>91</v>
      </c>
      <c r="D84" s="31">
        <v>14920433.057</v>
      </c>
      <c r="E84" s="31">
        <v>29316824.556330007</v>
      </c>
      <c r="F84" s="31">
        <v>13559363.34378</v>
      </c>
      <c r="G84" s="31">
        <v>13236362.186199998</v>
      </c>
      <c r="H84" s="31">
        <v>19831545.389950003</v>
      </c>
      <c r="I84" s="59">
        <v>13299697.172389999</v>
      </c>
      <c r="J84" s="31">
        <v>3091552.6624099999</v>
      </c>
      <c r="K84" s="31">
        <v>38977012.592890002</v>
      </c>
      <c r="L84" s="31">
        <v>13986064.143139996</v>
      </c>
      <c r="M84" s="31">
        <v>13657016.255840002</v>
      </c>
      <c r="N84" s="31">
        <v>25181250.73082</v>
      </c>
      <c r="O84" s="59">
        <v>7904075.7457399992</v>
      </c>
      <c r="P84" s="31">
        <f>SUM(D84:O84)</f>
        <v>206961197.83649001</v>
      </c>
    </row>
    <row r="85" spans="2:16" ht="12" customHeight="1" x14ac:dyDescent="0.2">
      <c r="B85" s="9"/>
      <c r="C85" s="6" t="s">
        <v>111</v>
      </c>
      <c r="D85" s="62"/>
      <c r="E85" s="31"/>
      <c r="F85" s="31"/>
      <c r="G85" s="31"/>
      <c r="H85" s="31"/>
      <c r="I85" s="59"/>
      <c r="J85" s="31"/>
      <c r="K85" s="31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40"/>
      <c r="H86" s="40"/>
      <c r="I86" s="74"/>
      <c r="J86" s="40"/>
      <c r="K86" s="40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42159109.914999999</v>
      </c>
      <c r="E87" s="31">
        <v>33919552.99064</v>
      </c>
      <c r="F87" s="31">
        <v>30351957.506039999</v>
      </c>
      <c r="G87" s="31">
        <v>34672781.455260001</v>
      </c>
      <c r="H87" s="31">
        <v>31208309.187540002</v>
      </c>
      <c r="I87" s="59">
        <v>33285240.90814</v>
      </c>
      <c r="J87" s="31">
        <v>16323468.675079999</v>
      </c>
      <c r="K87" s="31">
        <v>48302810.102160007</v>
      </c>
      <c r="L87" s="31">
        <v>32198987.345739998</v>
      </c>
      <c r="M87" s="31">
        <v>34144127.551150002</v>
      </c>
      <c r="N87" s="31">
        <v>39178453.318599999</v>
      </c>
      <c r="O87" s="59">
        <v>29395295.9692</v>
      </c>
      <c r="P87" s="31">
        <f>SUM(D87:O87)</f>
        <v>405140094.92455012</v>
      </c>
    </row>
    <row r="88" spans="2:16" ht="12" customHeight="1" x14ac:dyDescent="0.2">
      <c r="B88" s="9"/>
      <c r="C88" s="6" t="s">
        <v>114</v>
      </c>
      <c r="D88" s="31">
        <v>-31483343.598000001</v>
      </c>
      <c r="E88" s="31">
        <v>-22603704.954999998</v>
      </c>
      <c r="F88" s="31">
        <v>-21661953.302999999</v>
      </c>
      <c r="G88" s="31">
        <v>-24002622.965</v>
      </c>
      <c r="H88" s="31">
        <v>-20345661.978</v>
      </c>
      <c r="I88" s="59">
        <v>-22475318.225000001</v>
      </c>
      <c r="J88" s="31">
        <v>-15460030.018999999</v>
      </c>
      <c r="K88" s="31">
        <v>-27397054.368000001</v>
      </c>
      <c r="L88" s="31">
        <v>-21645600.221000001</v>
      </c>
      <c r="M88" s="31">
        <v>-23580050.618999999</v>
      </c>
      <c r="N88" s="31">
        <v>-23432962.892999999</v>
      </c>
      <c r="O88" s="59">
        <v>-23466115.616</v>
      </c>
      <c r="P88" s="31">
        <f t="shared" si="2"/>
        <v>-277554418.76000005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31"/>
      <c r="H89" s="31"/>
      <c r="I89" s="59"/>
      <c r="J89" s="31"/>
      <c r="K89" s="31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4113724.71</v>
      </c>
      <c r="E90" s="31">
        <v>13288125.611</v>
      </c>
      <c r="F90" s="31">
        <v>3549265.0649999999</v>
      </c>
      <c r="G90" s="31">
        <v>3025334.9720000001</v>
      </c>
      <c r="H90" s="31">
        <v>11243916.461999999</v>
      </c>
      <c r="I90" s="59">
        <v>2538412.3280000002</v>
      </c>
      <c r="J90" s="31">
        <v>2995828.906</v>
      </c>
      <c r="K90" s="31">
        <v>13035211.734999999</v>
      </c>
      <c r="L90" s="31">
        <v>2497319.983</v>
      </c>
      <c r="M90" s="31">
        <v>3941131.8470000001</v>
      </c>
      <c r="N90" s="31">
        <v>11555545.586999999</v>
      </c>
      <c r="O90" s="59">
        <v>2665183.7769999998</v>
      </c>
      <c r="P90" s="31">
        <f t="shared" si="2"/>
        <v>74449000.98300001</v>
      </c>
    </row>
    <row r="91" spans="2:16" ht="12" customHeight="1" x14ac:dyDescent="0.2">
      <c r="B91" s="9"/>
      <c r="C91" s="6" t="s">
        <v>114</v>
      </c>
      <c r="D91" s="31">
        <v>-1533447.1470000001</v>
      </c>
      <c r="E91" s="31">
        <v>-2459618.2579999999</v>
      </c>
      <c r="F91" s="31">
        <v>-788123.03300000005</v>
      </c>
      <c r="G91" s="31">
        <v>-1016179.7659999999</v>
      </c>
      <c r="H91" s="31">
        <v>-2154491.0619999999</v>
      </c>
      <c r="I91" s="59">
        <v>-658972.9</v>
      </c>
      <c r="J91" s="31">
        <v>-1284278.044</v>
      </c>
      <c r="K91" s="31">
        <v>-2149985.1009999998</v>
      </c>
      <c r="L91" s="31">
        <v>-576147.94099999999</v>
      </c>
      <c r="M91" s="31">
        <v>-1461323.9890000001</v>
      </c>
      <c r="N91" s="31">
        <v>-1953868.189</v>
      </c>
      <c r="O91" s="59">
        <v>-571262.39300000004</v>
      </c>
      <c r="P91" s="31">
        <f t="shared" si="2"/>
        <v>-16607697.822999997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31"/>
      <c r="H92" s="31"/>
      <c r="I92" s="59"/>
      <c r="J92" s="31"/>
      <c r="K92" s="31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2267789.9989999998</v>
      </c>
      <c r="E93" s="31">
        <v>8565810.6040000003</v>
      </c>
      <c r="F93" s="31">
        <v>3505823.75</v>
      </c>
      <c r="G93" s="31">
        <v>111082.444</v>
      </c>
      <c r="H93" s="31">
        <v>130845.03200000001</v>
      </c>
      <c r="I93" s="59">
        <v>897286.83299999998</v>
      </c>
      <c r="J93" s="31">
        <v>1709913.53</v>
      </c>
      <c r="K93" s="31">
        <v>9148664.2410000004</v>
      </c>
      <c r="L93" s="31">
        <v>2831723.9810000001</v>
      </c>
      <c r="M93" s="31">
        <v>188055.52299999999</v>
      </c>
      <c r="N93" s="31">
        <v>103053.32799999999</v>
      </c>
      <c r="O93" s="59">
        <v>95864.251999999993</v>
      </c>
      <c r="P93" s="31">
        <f t="shared" si="2"/>
        <v>29555913.517000001</v>
      </c>
    </row>
    <row r="94" spans="2:16" ht="12" customHeight="1" x14ac:dyDescent="0.2">
      <c r="B94" s="9"/>
      <c r="C94" s="6" t="s">
        <v>114</v>
      </c>
      <c r="D94" s="31">
        <v>-806874.06299999997</v>
      </c>
      <c r="E94" s="31">
        <v>-1254326.933</v>
      </c>
      <c r="F94" s="31">
        <v>-1232918.139</v>
      </c>
      <c r="G94" s="31">
        <v>-71536.502999999997</v>
      </c>
      <c r="H94" s="31">
        <v>-57046.635000000002</v>
      </c>
      <c r="I94" s="59">
        <v>-108927.3</v>
      </c>
      <c r="J94" s="31">
        <v>-1449463.5870000001</v>
      </c>
      <c r="K94" s="31">
        <v>-1666246.61</v>
      </c>
      <c r="L94" s="31">
        <v>-1118240.858</v>
      </c>
      <c r="M94" s="31">
        <v>-51577.256000000001</v>
      </c>
      <c r="N94" s="31">
        <v>-25866.082999999999</v>
      </c>
      <c r="O94" s="59">
        <v>-42379.336000000003</v>
      </c>
      <c r="P94" s="31">
        <f t="shared" si="2"/>
        <v>-7885403.3029999994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31"/>
      <c r="H95" s="31"/>
      <c r="I95" s="59"/>
      <c r="J95" s="31"/>
      <c r="K95" s="31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23676.256000000001</v>
      </c>
      <c r="E96" s="31">
        <v>15411.638999999999</v>
      </c>
      <c r="F96" s="31">
        <v>33763.963000000003</v>
      </c>
      <c r="G96" s="31">
        <v>18165.725999999999</v>
      </c>
      <c r="H96" s="31">
        <v>23909.197</v>
      </c>
      <c r="I96" s="59">
        <v>25173.258999999998</v>
      </c>
      <c r="J96" s="31">
        <v>23234.244999999999</v>
      </c>
      <c r="K96" s="31">
        <v>21883.881000000001</v>
      </c>
      <c r="L96" s="31">
        <v>20369.903999999999</v>
      </c>
      <c r="M96" s="31">
        <v>22757.998</v>
      </c>
      <c r="N96" s="31">
        <v>28136.544000000002</v>
      </c>
      <c r="O96" s="59">
        <v>25134.985000000001</v>
      </c>
      <c r="P96" s="31">
        <f t="shared" si="2"/>
        <v>281617.59700000001</v>
      </c>
    </row>
    <row r="97" spans="2:16" ht="12" customHeight="1" x14ac:dyDescent="0.2">
      <c r="B97" s="9"/>
      <c r="C97" s="6" t="s">
        <v>114</v>
      </c>
      <c r="D97" s="31">
        <v>-4538.826</v>
      </c>
      <c r="E97" s="31">
        <v>-3328.8780000000002</v>
      </c>
      <c r="F97" s="31">
        <v>-6438.51</v>
      </c>
      <c r="G97" s="31">
        <v>-2996.11</v>
      </c>
      <c r="H97" s="31">
        <v>-5460.2039999999997</v>
      </c>
      <c r="I97" s="59">
        <v>-6498.0290000000005</v>
      </c>
      <c r="J97" s="31">
        <v>-5167.4260000000004</v>
      </c>
      <c r="K97" s="31">
        <v>-3187.261</v>
      </c>
      <c r="L97" s="31">
        <v>-8068.9319999999998</v>
      </c>
      <c r="M97" s="31">
        <v>-5674.7160000000003</v>
      </c>
      <c r="N97" s="31">
        <v>-6533.415</v>
      </c>
      <c r="O97" s="59">
        <v>-8475.1129999999994</v>
      </c>
      <c r="P97" s="31">
        <f t="shared" si="2"/>
        <v>-66367.42</v>
      </c>
    </row>
    <row r="98" spans="2:16" ht="12" customHeight="1" x14ac:dyDescent="0.2">
      <c r="B98" s="9"/>
      <c r="C98" s="1" t="s">
        <v>118</v>
      </c>
      <c r="D98" s="31">
        <v>206892.5</v>
      </c>
      <c r="E98" s="31">
        <v>-109819</v>
      </c>
      <c r="F98" s="31">
        <v>-170786</v>
      </c>
      <c r="G98" s="31">
        <v>532436.19999999995</v>
      </c>
      <c r="H98" s="31">
        <v>-163744.20000000001</v>
      </c>
      <c r="I98" s="59">
        <v>-142958</v>
      </c>
      <c r="J98" s="31">
        <v>286600.5</v>
      </c>
      <c r="K98" s="31">
        <v>-256737</v>
      </c>
      <c r="L98" s="31">
        <v>-173556</v>
      </c>
      <c r="M98" s="31">
        <v>517910</v>
      </c>
      <c r="N98" s="31">
        <v>-166410</v>
      </c>
      <c r="O98" s="59">
        <v>-90812</v>
      </c>
      <c r="P98" s="31">
        <f t="shared" si="2"/>
        <v>269017</v>
      </c>
    </row>
    <row r="99" spans="2:16" ht="12" customHeight="1" x14ac:dyDescent="0.2">
      <c r="B99" s="9"/>
      <c r="C99" s="1" t="s">
        <v>119</v>
      </c>
      <c r="D99" s="31">
        <v>-22556.688999999998</v>
      </c>
      <c r="E99" s="31">
        <v>-41278.264310000006</v>
      </c>
      <c r="F99" s="31">
        <v>-21227.955260000002</v>
      </c>
      <c r="G99" s="31">
        <v>-30103.267060000002</v>
      </c>
      <c r="H99" s="31">
        <v>-49030.409590000003</v>
      </c>
      <c r="I99" s="59">
        <v>-53741.70175</v>
      </c>
      <c r="J99" s="31">
        <v>-48554.11767</v>
      </c>
      <c r="K99" s="31">
        <v>-58347.026269999995</v>
      </c>
      <c r="L99" s="31">
        <v>-40723.118600000002</v>
      </c>
      <c r="M99" s="31">
        <v>-58340.083310000002</v>
      </c>
      <c r="N99" s="31">
        <v>-98297.466780000002</v>
      </c>
      <c r="O99" s="59">
        <v>-98358.779460000005</v>
      </c>
      <c r="P99" s="32">
        <f t="shared" si="2"/>
        <v>-620558.87906000006</v>
      </c>
    </row>
    <row r="100" spans="2:16" ht="12" customHeight="1" thickBot="1" x14ac:dyDescent="0.25">
      <c r="B100" s="33" t="s">
        <v>45</v>
      </c>
      <c r="C100" s="38" t="s">
        <v>120</v>
      </c>
      <c r="D100" s="39">
        <v>-144947.24400000001</v>
      </c>
      <c r="E100" s="39">
        <v>-65638.189630000008</v>
      </c>
      <c r="F100" s="39">
        <v>-77883.436489999993</v>
      </c>
      <c r="G100" s="39">
        <v>-16025.766380000001</v>
      </c>
      <c r="H100" s="39">
        <v>-102365.35234</v>
      </c>
      <c r="I100" s="65">
        <v>-168557.62375999999</v>
      </c>
      <c r="J100" s="39">
        <v>-206598.31283000001</v>
      </c>
      <c r="K100" s="39">
        <v>-134832.72623</v>
      </c>
      <c r="L100" s="39">
        <v>-220431.50623</v>
      </c>
      <c r="M100" s="39">
        <v>-241959.52419999999</v>
      </c>
      <c r="N100" s="39">
        <v>-195235.97203</v>
      </c>
      <c r="O100" s="65">
        <v>151904.54784000001</v>
      </c>
      <c r="P100" s="39">
        <f t="shared" si="2"/>
        <v>-1422571.1062799999</v>
      </c>
    </row>
    <row r="101" spans="2:16" ht="12" customHeight="1" thickBot="1" x14ac:dyDescent="0.25">
      <c r="B101" s="9"/>
      <c r="D101" s="116"/>
      <c r="E101" s="116"/>
      <c r="F101" s="116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66">
        <v>3296328.2349999999</v>
      </c>
      <c r="E102" s="66">
        <v>2476687.67295</v>
      </c>
      <c r="F102" s="66">
        <v>3343842.5663800002</v>
      </c>
      <c r="G102" s="29">
        <v>3583581.1000799998</v>
      </c>
      <c r="H102" s="29">
        <v>2669290.3104699999</v>
      </c>
      <c r="I102" s="66">
        <v>3272713.1175700002</v>
      </c>
      <c r="J102" s="29">
        <v>2963866.8538299999</v>
      </c>
      <c r="K102" s="29">
        <v>1354545.0543399998</v>
      </c>
      <c r="L102" s="29">
        <v>2952065.2193200001</v>
      </c>
      <c r="M102" s="29">
        <v>2819429.17527</v>
      </c>
      <c r="N102" s="29">
        <v>2112869.9073999999</v>
      </c>
      <c r="O102" s="29">
        <v>3540062.6592800003</v>
      </c>
      <c r="P102" s="29">
        <f>SUM(D102:O102)</f>
        <v>34385281.871890001</v>
      </c>
    </row>
    <row r="103" spans="2:16" ht="12" customHeight="1" x14ac:dyDescent="0.2">
      <c r="B103" s="9" t="s">
        <v>47</v>
      </c>
      <c r="C103" s="10" t="s">
        <v>121</v>
      </c>
      <c r="D103" s="59">
        <v>1906625.69</v>
      </c>
      <c r="E103" s="59">
        <v>1257669.6435400001</v>
      </c>
      <c r="F103" s="59">
        <v>2020870.0062599999</v>
      </c>
      <c r="G103" s="31">
        <v>2012574.85301</v>
      </c>
      <c r="H103" s="31">
        <v>1292491.75147</v>
      </c>
      <c r="I103" s="59">
        <v>1633896.0127900001</v>
      </c>
      <c r="J103" s="31">
        <v>1473038.0038299998</v>
      </c>
      <c r="K103" s="31">
        <v>152767.70534000001</v>
      </c>
      <c r="L103" s="31">
        <v>1280775.8112699999</v>
      </c>
      <c r="M103" s="31">
        <v>1319284.50067</v>
      </c>
      <c r="N103" s="31">
        <v>708049.62008000002</v>
      </c>
      <c r="O103" s="31">
        <v>1990436.48969</v>
      </c>
      <c r="P103" s="31">
        <f t="shared" si="2"/>
        <v>17048480.087950002</v>
      </c>
    </row>
    <row r="104" spans="2:16" ht="12" customHeight="1" x14ac:dyDescent="0.2">
      <c r="B104" s="78" t="s">
        <v>216</v>
      </c>
      <c r="C104" s="42" t="s">
        <v>122</v>
      </c>
      <c r="D104" s="104">
        <v>324387.64600000001</v>
      </c>
      <c r="E104" s="104">
        <v>258193.11008000001</v>
      </c>
      <c r="F104" s="104">
        <v>236180.14700999999</v>
      </c>
      <c r="G104" s="43">
        <v>213163.8334</v>
      </c>
      <c r="H104" s="43">
        <v>162367.155</v>
      </c>
      <c r="I104" s="104">
        <v>125771.94101000001</v>
      </c>
      <c r="J104" s="43">
        <v>95283.030700000003</v>
      </c>
      <c r="K104" s="43">
        <v>80203.274000000005</v>
      </c>
      <c r="L104" s="43">
        <v>85007.652659999992</v>
      </c>
      <c r="M104" s="43">
        <v>100789.34917</v>
      </c>
      <c r="N104" s="43">
        <v>137969.10430000001</v>
      </c>
      <c r="O104" s="43">
        <v>187615.86730000001</v>
      </c>
      <c r="P104" s="43">
        <f t="shared" si="2"/>
        <v>2006932.1106299998</v>
      </c>
    </row>
    <row r="105" spans="2:16" ht="12" customHeight="1" x14ac:dyDescent="0.2">
      <c r="B105" s="78" t="s">
        <v>217</v>
      </c>
      <c r="C105" s="10" t="s">
        <v>123</v>
      </c>
      <c r="D105" s="59">
        <v>1110121.7390000001</v>
      </c>
      <c r="E105" s="59">
        <v>792990.89184000005</v>
      </c>
      <c r="F105" s="59">
        <v>1356362.6669300001</v>
      </c>
      <c r="G105" s="31">
        <v>1292807.38959</v>
      </c>
      <c r="H105" s="31">
        <v>979039.25157000008</v>
      </c>
      <c r="I105" s="59">
        <v>1283018.31177</v>
      </c>
      <c r="J105" s="31">
        <v>1088929.49141</v>
      </c>
      <c r="K105" s="31">
        <v>31070.853459999998</v>
      </c>
      <c r="L105" s="31">
        <v>1023484.09571</v>
      </c>
      <c r="M105" s="31">
        <v>885933.3175</v>
      </c>
      <c r="N105" s="31">
        <v>571154.53950000007</v>
      </c>
      <c r="O105" s="31">
        <v>1562751.2211700003</v>
      </c>
      <c r="P105" s="31">
        <f>SUM(D105:O105)</f>
        <v>11977663.769450001</v>
      </c>
    </row>
    <row r="106" spans="2:16" ht="12" customHeight="1" x14ac:dyDescent="0.2">
      <c r="B106" s="78" t="s">
        <v>218</v>
      </c>
      <c r="C106" s="44" t="s">
        <v>124</v>
      </c>
      <c r="D106" s="60">
        <v>472116.30599999998</v>
      </c>
      <c r="E106" s="60">
        <v>206485.64162000001</v>
      </c>
      <c r="F106" s="59">
        <v>428327.19231999997</v>
      </c>
      <c r="G106" s="32">
        <v>506603.63001999998</v>
      </c>
      <c r="H106" s="32">
        <v>151085.3449</v>
      </c>
      <c r="I106" s="60">
        <v>225105.76001</v>
      </c>
      <c r="J106" s="32">
        <v>288825.48172000004</v>
      </c>
      <c r="K106" s="32">
        <v>41493.577880000004</v>
      </c>
      <c r="L106" s="32">
        <v>172284.06290000002</v>
      </c>
      <c r="M106" s="32">
        <v>332561.83399999997</v>
      </c>
      <c r="N106" s="32">
        <v>-1074.0237199999999</v>
      </c>
      <c r="O106" s="32">
        <v>240069.40122</v>
      </c>
      <c r="P106" s="32">
        <f>SUM(D106:O106)</f>
        <v>3063884.2088699997</v>
      </c>
    </row>
    <row r="107" spans="2:16" ht="12" customHeight="1" x14ac:dyDescent="0.2">
      <c r="B107" s="78" t="s">
        <v>48</v>
      </c>
      <c r="C107" s="45" t="s">
        <v>125</v>
      </c>
      <c r="D107" s="64">
        <v>794269.06299999997</v>
      </c>
      <c r="E107" s="64">
        <v>651828.37023</v>
      </c>
      <c r="F107" s="64">
        <v>792124.64991999988</v>
      </c>
      <c r="G107" s="30">
        <v>940725.79200000002</v>
      </c>
      <c r="H107" s="30">
        <v>785216.81700000004</v>
      </c>
      <c r="I107" s="64">
        <v>917220.32860000001</v>
      </c>
      <c r="J107" s="30">
        <v>810713.402</v>
      </c>
      <c r="K107" s="30">
        <v>587206.04379999998</v>
      </c>
      <c r="L107" s="30">
        <v>992180.37705000001</v>
      </c>
      <c r="M107" s="30">
        <v>874802.36499999999</v>
      </c>
      <c r="N107" s="30">
        <v>761524.42321000004</v>
      </c>
      <c r="O107" s="30">
        <v>932125.76059000008</v>
      </c>
      <c r="P107" s="30">
        <f t="shared" si="2"/>
        <v>9839937.3924000002</v>
      </c>
    </row>
    <row r="108" spans="2:16" ht="12" customHeight="1" thickBot="1" x14ac:dyDescent="0.25">
      <c r="B108" s="33" t="s">
        <v>49</v>
      </c>
      <c r="C108" s="46" t="s">
        <v>126</v>
      </c>
      <c r="D108" s="69">
        <v>595433.48199999996</v>
      </c>
      <c r="E108" s="69">
        <v>567189.65917999996</v>
      </c>
      <c r="F108" s="69">
        <v>530847.91020000004</v>
      </c>
      <c r="G108" s="34">
        <v>630280.45507000003</v>
      </c>
      <c r="H108" s="34">
        <v>591581.74199999997</v>
      </c>
      <c r="I108" s="69">
        <v>721596.77617999993</v>
      </c>
      <c r="J108" s="34">
        <v>680115.44799999997</v>
      </c>
      <c r="K108" s="34">
        <v>614571.30520000006</v>
      </c>
      <c r="L108" s="34">
        <v>679109.03099999996</v>
      </c>
      <c r="M108" s="34">
        <v>625342.30960000004</v>
      </c>
      <c r="N108" s="34">
        <v>643295.86410999997</v>
      </c>
      <c r="O108" s="34">
        <v>617500.40899999999</v>
      </c>
      <c r="P108" s="34">
        <f t="shared" si="2"/>
        <v>7496864.3915400002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2587522.0890000002</v>
      </c>
      <c r="E110" s="29">
        <v>2959530.0857600002</v>
      </c>
      <c r="F110" s="29">
        <v>2493223.9139099997</v>
      </c>
      <c r="G110" s="29">
        <v>3162968.0488700001</v>
      </c>
      <c r="H110" s="29">
        <v>2647230.3087199996</v>
      </c>
      <c r="I110" s="66">
        <v>2975895.0578699997</v>
      </c>
      <c r="J110" s="29">
        <v>3003066.28058</v>
      </c>
      <c r="K110" s="29">
        <v>2414824.76676</v>
      </c>
      <c r="L110" s="29">
        <v>2479259.0757600004</v>
      </c>
      <c r="M110" s="29">
        <v>1854869.16591</v>
      </c>
      <c r="N110" s="29">
        <v>3035246.9449200002</v>
      </c>
      <c r="O110" s="29">
        <v>2840124.4781599999</v>
      </c>
      <c r="P110" s="29">
        <f t="shared" si="2"/>
        <v>32453760.216220003</v>
      </c>
    </row>
    <row r="111" spans="2:16" ht="12" customHeight="1" x14ac:dyDescent="0.2">
      <c r="B111" s="78" t="s">
        <v>219</v>
      </c>
      <c r="C111" s="90" t="s">
        <v>127</v>
      </c>
      <c r="D111" s="43">
        <v>889671.41599999997</v>
      </c>
      <c r="E111" s="43">
        <v>838511.40269000002</v>
      </c>
      <c r="F111" s="43">
        <v>925713.49803999998</v>
      </c>
      <c r="G111" s="43">
        <v>905335.79836000002</v>
      </c>
      <c r="H111" s="43">
        <v>889474.27280999999</v>
      </c>
      <c r="I111" s="104">
        <v>870084.89377999993</v>
      </c>
      <c r="J111" s="43">
        <v>843890.54298999999</v>
      </c>
      <c r="K111" s="91">
        <v>829753.0162999999</v>
      </c>
      <c r="L111" s="43">
        <v>891252.94117000001</v>
      </c>
      <c r="M111" s="43">
        <v>859354.50644000003</v>
      </c>
      <c r="N111" s="43">
        <v>857737.14172000007</v>
      </c>
      <c r="O111" s="43">
        <v>867020.86635000003</v>
      </c>
      <c r="P111" s="43">
        <f t="shared" si="2"/>
        <v>10467800.296650002</v>
      </c>
    </row>
    <row r="112" spans="2:16" ht="12" customHeight="1" x14ac:dyDescent="0.2">
      <c r="B112" s="78" t="s">
        <v>220</v>
      </c>
      <c r="C112" s="44" t="s">
        <v>221</v>
      </c>
      <c r="D112" s="32">
        <v>-25953.324000000001</v>
      </c>
      <c r="E112" s="32">
        <v>-20768.990149999998</v>
      </c>
      <c r="F112" s="32">
        <v>-18904.48647</v>
      </c>
      <c r="G112" s="32">
        <v>-10747.262699999999</v>
      </c>
      <c r="H112" s="32">
        <v>-3164.82213</v>
      </c>
      <c r="I112" s="60">
        <v>-4299.2681600000005</v>
      </c>
      <c r="J112" s="32">
        <v>-3175.7615000000001</v>
      </c>
      <c r="K112" s="32">
        <v>-11168.79537</v>
      </c>
      <c r="L112" s="32">
        <v>-2583.6758500000001</v>
      </c>
      <c r="M112" s="32">
        <v>-16228.79112</v>
      </c>
      <c r="N112" s="32">
        <v>-3459.7949199999998</v>
      </c>
      <c r="O112" s="32">
        <v>-14120.02054</v>
      </c>
      <c r="P112" s="32">
        <f t="shared" si="2"/>
        <v>-134574.99290999997</v>
      </c>
    </row>
    <row r="113" spans="2:16" ht="12" customHeight="1" x14ac:dyDescent="0.2">
      <c r="B113" s="78" t="s">
        <v>222</v>
      </c>
      <c r="C113" s="90" t="s">
        <v>128</v>
      </c>
      <c r="D113" s="43">
        <v>1600601.7509999999</v>
      </c>
      <c r="E113" s="43">
        <v>1788586.2674700001</v>
      </c>
      <c r="F113" s="43">
        <v>1421176.746</v>
      </c>
      <c r="G113" s="43">
        <v>2079113.5858800001</v>
      </c>
      <c r="H113" s="43">
        <v>1615480.34207</v>
      </c>
      <c r="I113" s="104">
        <v>1962792.1540000001</v>
      </c>
      <c r="J113" s="43">
        <v>2027125.1879</v>
      </c>
      <c r="K113" s="43">
        <v>1459124.2279999999</v>
      </c>
      <c r="L113" s="43">
        <v>1462542.0763399999</v>
      </c>
      <c r="M113" s="43">
        <v>870344.24224000005</v>
      </c>
      <c r="N113" s="43">
        <v>2029269.5646300002</v>
      </c>
      <c r="O113" s="43">
        <v>1845846.07339</v>
      </c>
      <c r="P113" s="43">
        <f t="shared" si="2"/>
        <v>20162002.21892</v>
      </c>
    </row>
    <row r="114" spans="2:16" ht="12" customHeight="1" x14ac:dyDescent="0.2">
      <c r="B114" s="78" t="s">
        <v>223</v>
      </c>
      <c r="C114" s="44" t="s">
        <v>224</v>
      </c>
      <c r="D114" s="32">
        <v>-802.4</v>
      </c>
      <c r="E114" s="32">
        <v>-87.74</v>
      </c>
      <c r="F114" s="32">
        <v>-421.78381999999999</v>
      </c>
      <c r="G114" s="32">
        <v>-72.433000000000007</v>
      </c>
      <c r="H114" s="32">
        <v>-1E-3</v>
      </c>
      <c r="I114" s="60">
        <v>-568.49800000000005</v>
      </c>
      <c r="J114" s="32">
        <v>-6359.8066399999998</v>
      </c>
      <c r="K114" s="32">
        <v>-3562.5273500000003</v>
      </c>
      <c r="L114" s="32">
        <v>-3387.7404700000002</v>
      </c>
      <c r="M114" s="32">
        <v>-96.427050000000008</v>
      </c>
      <c r="N114" s="32">
        <v>-2235.1219000000001</v>
      </c>
      <c r="O114" s="32">
        <v>-1344.2470000000001</v>
      </c>
      <c r="P114" s="32">
        <f t="shared" si="2"/>
        <v>-18938.72623</v>
      </c>
    </row>
    <row r="115" spans="2:16" ht="12" customHeight="1" x14ac:dyDescent="0.2">
      <c r="B115" s="9" t="s">
        <v>51</v>
      </c>
      <c r="C115" s="45" t="s">
        <v>129</v>
      </c>
      <c r="D115" s="30">
        <v>89343.157999999996</v>
      </c>
      <c r="E115" s="30">
        <v>330025.94400000002</v>
      </c>
      <c r="F115" s="30">
        <v>116358.213</v>
      </c>
      <c r="G115" s="30">
        <v>147089.655</v>
      </c>
      <c r="H115" s="30">
        <v>110957.997</v>
      </c>
      <c r="I115" s="64">
        <v>111662.469</v>
      </c>
      <c r="J115" s="30">
        <v>103161.31299999999</v>
      </c>
      <c r="K115" s="30">
        <v>105326.209</v>
      </c>
      <c r="L115" s="30">
        <v>98148.065000000002</v>
      </c>
      <c r="M115" s="30">
        <v>91433.277000000002</v>
      </c>
      <c r="N115" s="30">
        <v>117520.799</v>
      </c>
      <c r="O115" s="30">
        <v>97960.164090000006</v>
      </c>
      <c r="P115" s="30">
        <f t="shared" si="2"/>
        <v>1518987.26309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34661.489000000001</v>
      </c>
      <c r="E116" s="39">
        <v>23263.20175</v>
      </c>
      <c r="F116" s="39">
        <v>49301.727159999995</v>
      </c>
      <c r="G116" s="39">
        <v>42248.705329999997</v>
      </c>
      <c r="H116" s="39">
        <v>34482.519970000001</v>
      </c>
      <c r="I116" s="65">
        <v>36223.307249999998</v>
      </c>
      <c r="J116" s="39">
        <v>38424.804830000001</v>
      </c>
      <c r="K116" s="39">
        <v>35352.636180000001</v>
      </c>
      <c r="L116" s="39">
        <v>33287.409570000003</v>
      </c>
      <c r="M116" s="39">
        <v>50062.358399999997</v>
      </c>
      <c r="N116" s="39">
        <v>36414.356390000001</v>
      </c>
      <c r="O116" s="39">
        <v>44761.641869999999</v>
      </c>
      <c r="P116" s="39">
        <f t="shared" si="2"/>
        <v>458484.15769999992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952868.62399999995</v>
      </c>
      <c r="E118" s="29">
        <v>434593.51425999997</v>
      </c>
      <c r="F118" s="29">
        <v>501075.58923000004</v>
      </c>
      <c r="G118" s="29">
        <v>971561.63205999997</v>
      </c>
      <c r="H118" s="29">
        <v>448295.53657999996</v>
      </c>
      <c r="I118" s="66">
        <v>535740.27819999994</v>
      </c>
      <c r="J118" s="29">
        <v>1005083.68942</v>
      </c>
      <c r="K118" s="29">
        <v>368876.0723</v>
      </c>
      <c r="L118" s="29">
        <v>519456.55385000003</v>
      </c>
      <c r="M118" s="29">
        <v>736032.22548999998</v>
      </c>
      <c r="N118" s="29">
        <v>352822.25506</v>
      </c>
      <c r="O118" s="29">
        <v>576710.28977000003</v>
      </c>
      <c r="P118" s="29">
        <f t="shared" si="2"/>
        <v>7403116.2602200005</v>
      </c>
    </row>
    <row r="119" spans="2:16" ht="12" customHeight="1" x14ac:dyDescent="0.2">
      <c r="B119" s="78" t="s">
        <v>225</v>
      </c>
      <c r="C119" s="10" t="s">
        <v>132</v>
      </c>
      <c r="D119" s="31">
        <v>382120.25599999999</v>
      </c>
      <c r="E119" s="31">
        <v>316534.49443000002</v>
      </c>
      <c r="F119" s="31">
        <v>327458.64236000006</v>
      </c>
      <c r="G119" s="31">
        <v>363336.39285</v>
      </c>
      <c r="H119" s="31">
        <v>272557.97255000001</v>
      </c>
      <c r="I119" s="59">
        <v>293984.61943999998</v>
      </c>
      <c r="J119" s="31">
        <v>350430.78781999997</v>
      </c>
      <c r="K119" s="31">
        <v>221506.06975999998</v>
      </c>
      <c r="L119" s="31">
        <v>291532.69135000004</v>
      </c>
      <c r="M119" s="31">
        <v>302146.32143000001</v>
      </c>
      <c r="N119" s="31">
        <v>250234.56093000001</v>
      </c>
      <c r="O119" s="31">
        <v>305870.58926999994</v>
      </c>
      <c r="P119" s="31">
        <f t="shared" si="2"/>
        <v>3677713.3981900001</v>
      </c>
    </row>
    <row r="120" spans="2:16" ht="12" customHeight="1" x14ac:dyDescent="0.2">
      <c r="B120" s="9" t="s">
        <v>190</v>
      </c>
      <c r="C120" s="10" t="s">
        <v>189</v>
      </c>
      <c r="D120" s="31">
        <v>17270.058000000001</v>
      </c>
      <c r="E120" s="31">
        <v>13677.809880000001</v>
      </c>
      <c r="F120" s="31">
        <v>14209.51441</v>
      </c>
      <c r="G120" s="31">
        <v>17855.858530000001</v>
      </c>
      <c r="H120" s="31">
        <v>14815.23741</v>
      </c>
      <c r="I120" s="59">
        <v>8176.17695</v>
      </c>
      <c r="J120" s="31">
        <v>9758.8809199999996</v>
      </c>
      <c r="K120" s="31">
        <v>8718.4136500000004</v>
      </c>
      <c r="L120" s="31">
        <v>13007.54501</v>
      </c>
      <c r="M120" s="31">
        <v>14135.549580000001</v>
      </c>
      <c r="N120" s="31">
        <v>13843.112720000001</v>
      </c>
      <c r="O120" s="31">
        <v>14927.216869999998</v>
      </c>
      <c r="P120" s="31">
        <f t="shared" si="2"/>
        <v>160395.37393</v>
      </c>
    </row>
    <row r="121" spans="2:16" ht="12" customHeight="1" x14ac:dyDescent="0.2">
      <c r="B121" s="9" t="s">
        <v>54</v>
      </c>
      <c r="C121" s="10" t="s">
        <v>133</v>
      </c>
      <c r="D121" s="31">
        <v>5005.59</v>
      </c>
      <c r="E121" s="31">
        <v>4871.4372300000005</v>
      </c>
      <c r="F121" s="31">
        <v>3943.57215</v>
      </c>
      <c r="G121" s="31">
        <v>3553.6154200000001</v>
      </c>
      <c r="H121" s="31">
        <v>2980.7939999999999</v>
      </c>
      <c r="I121" s="59">
        <v>2220.7262700000001</v>
      </c>
      <c r="J121" s="31">
        <v>2558.1280099999999</v>
      </c>
      <c r="K121" s="31">
        <v>1141.4449999999999</v>
      </c>
      <c r="L121" s="31">
        <v>2622.8658999999998</v>
      </c>
      <c r="M121" s="31">
        <v>2662.4793399999999</v>
      </c>
      <c r="N121" s="31">
        <v>3439.0198700000001</v>
      </c>
      <c r="O121" s="31">
        <v>4225.6923699999998</v>
      </c>
      <c r="P121" s="31">
        <f t="shared" si="2"/>
        <v>39225.365559999998</v>
      </c>
    </row>
    <row r="122" spans="2:16" ht="12" customHeight="1" x14ac:dyDescent="0.2">
      <c r="B122" s="78" t="s">
        <v>226</v>
      </c>
      <c r="C122" s="10" t="s">
        <v>176</v>
      </c>
      <c r="D122" s="31">
        <v>59234.811000000002</v>
      </c>
      <c r="E122" s="31">
        <v>43413.876759999999</v>
      </c>
      <c r="F122" s="31">
        <v>44794.807289999997</v>
      </c>
      <c r="G122" s="31">
        <v>61211.90165</v>
      </c>
      <c r="H122" s="31">
        <v>56376.986619999996</v>
      </c>
      <c r="I122" s="59">
        <v>62154.98244</v>
      </c>
      <c r="J122" s="31">
        <v>65656.963600000003</v>
      </c>
      <c r="K122" s="31">
        <v>53227.07963</v>
      </c>
      <c r="L122" s="31">
        <v>58060.051979999997</v>
      </c>
      <c r="M122" s="31">
        <v>51389.074390000002</v>
      </c>
      <c r="N122" s="31">
        <v>62263.954619999997</v>
      </c>
      <c r="O122" s="31">
        <v>65476.239179999997</v>
      </c>
      <c r="P122" s="31">
        <f t="shared" si="2"/>
        <v>683260.72915999999</v>
      </c>
    </row>
    <row r="123" spans="2:16" ht="12" customHeight="1" x14ac:dyDescent="0.2">
      <c r="B123" s="78" t="s">
        <v>227</v>
      </c>
      <c r="C123" s="10" t="s">
        <v>134</v>
      </c>
      <c r="D123" s="31">
        <v>3022.163</v>
      </c>
      <c r="E123" s="31">
        <v>4055.5729999999999</v>
      </c>
      <c r="F123" s="31">
        <v>4855.2349999999997</v>
      </c>
      <c r="G123" s="31">
        <v>4967.3280000000004</v>
      </c>
      <c r="H123" s="31">
        <v>4283.6469999999999</v>
      </c>
      <c r="I123" s="59">
        <v>6749.1059999999998</v>
      </c>
      <c r="J123" s="31">
        <v>7626.5529999999999</v>
      </c>
      <c r="K123" s="31">
        <v>3886.5949999999998</v>
      </c>
      <c r="L123" s="31">
        <v>6183.9930000000004</v>
      </c>
      <c r="M123" s="31">
        <v>4339.0590000000002</v>
      </c>
      <c r="N123" s="31">
        <v>4240.3819999999996</v>
      </c>
      <c r="O123" s="31">
        <v>3257.893</v>
      </c>
      <c r="P123" s="31">
        <f t="shared" si="2"/>
        <v>57467.527000000002</v>
      </c>
    </row>
    <row r="124" spans="2:16" ht="12" customHeight="1" x14ac:dyDescent="0.2">
      <c r="B124" s="9" t="s">
        <v>55</v>
      </c>
      <c r="C124" s="10" t="s">
        <v>135</v>
      </c>
      <c r="D124" s="31">
        <v>6.1970000000000001</v>
      </c>
      <c r="E124" s="31">
        <v>15.513999999999999</v>
      </c>
      <c r="F124" s="31">
        <v>19.574999999999999</v>
      </c>
      <c r="G124" s="31">
        <v>12.005000000000001</v>
      </c>
      <c r="H124" s="31">
        <v>5.0220000000000002</v>
      </c>
      <c r="I124" s="59">
        <v>16.882000000000001</v>
      </c>
      <c r="J124" s="31">
        <v>13.896000000000001</v>
      </c>
      <c r="K124" s="31">
        <v>12.007999999999999</v>
      </c>
      <c r="L124" s="31">
        <v>11.718</v>
      </c>
      <c r="M124" s="31">
        <v>15.888</v>
      </c>
      <c r="N124" s="31">
        <v>24.635999999999999</v>
      </c>
      <c r="O124" s="31">
        <v>62.347999999999999</v>
      </c>
      <c r="P124" s="31">
        <f>SUM(D124:O124)</f>
        <v>215.68900000000002</v>
      </c>
    </row>
    <row r="125" spans="2:16" ht="12" customHeight="1" x14ac:dyDescent="0.2">
      <c r="B125" s="9" t="s">
        <v>56</v>
      </c>
      <c r="C125" s="10" t="s">
        <v>136</v>
      </c>
      <c r="D125" s="31">
        <v>8648.5079999999998</v>
      </c>
      <c r="E125" s="31">
        <v>10715.834000000001</v>
      </c>
      <c r="F125" s="31">
        <v>573.57799999999997</v>
      </c>
      <c r="G125" s="31">
        <v>164946.875</v>
      </c>
      <c r="H125" s="31">
        <v>96739.445000000007</v>
      </c>
      <c r="I125" s="59">
        <v>63390.139000000003</v>
      </c>
      <c r="J125" s="31">
        <v>54773.330999999998</v>
      </c>
      <c r="K125" s="31">
        <v>47721.427000000003</v>
      </c>
      <c r="L125" s="31">
        <v>36932.453999999998</v>
      </c>
      <c r="M125" s="31">
        <v>9196.67</v>
      </c>
      <c r="N125" s="31">
        <v>24602.276999999998</v>
      </c>
      <c r="O125" s="31">
        <v>11888.905130000001</v>
      </c>
      <c r="P125" s="31">
        <f t="shared" si="2"/>
        <v>530129.44313000003</v>
      </c>
    </row>
    <row r="126" spans="2:16" ht="12" customHeight="1" x14ac:dyDescent="0.2">
      <c r="B126" s="9" t="s">
        <v>57</v>
      </c>
      <c r="C126" s="10" t="s">
        <v>137</v>
      </c>
      <c r="D126" s="31">
        <v>34012.425000000003</v>
      </c>
      <c r="E126" s="31">
        <v>0</v>
      </c>
      <c r="F126" s="31">
        <v>0</v>
      </c>
      <c r="G126" s="31">
        <v>19521.71</v>
      </c>
      <c r="H126" s="31">
        <v>382.84100000000001</v>
      </c>
      <c r="I126" s="59">
        <v>0</v>
      </c>
      <c r="J126" s="31">
        <v>59183.021999999997</v>
      </c>
      <c r="K126" s="31">
        <v>512.36400000000003</v>
      </c>
      <c r="L126" s="31">
        <v>2</v>
      </c>
      <c r="M126" s="31">
        <v>68107.027000000002</v>
      </c>
      <c r="N126" s="31">
        <v>-2</v>
      </c>
      <c r="O126" s="31">
        <v>0</v>
      </c>
      <c r="P126" s="31">
        <f t="shared" si="2"/>
        <v>181719.389</v>
      </c>
    </row>
    <row r="127" spans="2:16" ht="12" customHeight="1" x14ac:dyDescent="0.2">
      <c r="B127" s="9" t="s">
        <v>58</v>
      </c>
      <c r="C127" s="10" t="s">
        <v>138</v>
      </c>
      <c r="D127" s="31">
        <v>38185.148000000001</v>
      </c>
      <c r="E127" s="31">
        <v>-258.72500000000002</v>
      </c>
      <c r="F127" s="31">
        <v>5.8860000000000001</v>
      </c>
      <c r="G127" s="31">
        <v>67666.077999999994</v>
      </c>
      <c r="H127" s="31">
        <v>-31971.02</v>
      </c>
      <c r="I127" s="59">
        <v>620.44500000000005</v>
      </c>
      <c r="J127" s="31">
        <v>41065.699999999997</v>
      </c>
      <c r="K127" s="31">
        <v>-103.557</v>
      </c>
      <c r="L127" s="31">
        <v>141.351</v>
      </c>
      <c r="M127" s="31">
        <v>40724.771999999997</v>
      </c>
      <c r="N127" s="31">
        <v>-28.126999999999999</v>
      </c>
      <c r="O127" s="31">
        <v>600.66</v>
      </c>
      <c r="P127" s="31">
        <f t="shared" si="2"/>
        <v>156648.61099999998</v>
      </c>
    </row>
    <row r="128" spans="2:16" ht="12" customHeight="1" x14ac:dyDescent="0.2">
      <c r="B128" s="9" t="s">
        <v>59</v>
      </c>
      <c r="C128" s="10" t="s">
        <v>139</v>
      </c>
      <c r="D128" s="31">
        <v>44033.745000000003</v>
      </c>
      <c r="E128" s="31">
        <v>687.54600000000005</v>
      </c>
      <c r="F128" s="31">
        <v>-488.74700000000001</v>
      </c>
      <c r="G128" s="31">
        <v>47150.182999999997</v>
      </c>
      <c r="H128" s="31">
        <v>-508.875</v>
      </c>
      <c r="I128" s="59">
        <v>2086.2080000000001</v>
      </c>
      <c r="J128" s="31">
        <v>37566.548000000003</v>
      </c>
      <c r="K128" s="31">
        <v>76.986999999999995</v>
      </c>
      <c r="L128" s="31">
        <v>-95.444999999999993</v>
      </c>
      <c r="M128" s="31">
        <v>43152.93</v>
      </c>
      <c r="N128" s="31">
        <v>-38.375</v>
      </c>
      <c r="O128" s="31">
        <v>76024.501000000004</v>
      </c>
      <c r="P128" s="31">
        <f t="shared" si="2"/>
        <v>249647.20600000001</v>
      </c>
    </row>
    <row r="129" spans="1:16" ht="12" customHeight="1" x14ac:dyDescent="0.2">
      <c r="B129" s="78" t="s">
        <v>228</v>
      </c>
      <c r="C129" s="10" t="s">
        <v>140</v>
      </c>
      <c r="D129" s="31">
        <v>355201.09299999999</v>
      </c>
      <c r="E129" s="31">
        <v>34490.265960000004</v>
      </c>
      <c r="F129" s="31">
        <v>99110.684020000001</v>
      </c>
      <c r="G129" s="31">
        <v>210272.47222</v>
      </c>
      <c r="H129" s="31">
        <v>23874.794000000002</v>
      </c>
      <c r="I129" s="59">
        <v>88286.658980000007</v>
      </c>
      <c r="J129" s="31">
        <v>370100.57206999999</v>
      </c>
      <c r="K129" s="31">
        <v>26982.578260000002</v>
      </c>
      <c r="L129" s="31">
        <v>104306.19860999999</v>
      </c>
      <c r="M129" s="31">
        <v>194044.37275000001</v>
      </c>
      <c r="N129" s="31">
        <v>-13246.93708</v>
      </c>
      <c r="O129" s="31">
        <v>88676.023249999998</v>
      </c>
      <c r="P129" s="31">
        <f t="shared" si="2"/>
        <v>1582098.7760400004</v>
      </c>
    </row>
    <row r="130" spans="1:16" ht="12" customHeight="1" x14ac:dyDescent="0.2">
      <c r="B130" s="9" t="s">
        <v>60</v>
      </c>
      <c r="C130" s="10" t="s">
        <v>141</v>
      </c>
      <c r="D130" s="31">
        <v>156.12799999999999</v>
      </c>
      <c r="E130" s="31">
        <v>103.18300000000001</v>
      </c>
      <c r="F130" s="31">
        <v>386.40800000000002</v>
      </c>
      <c r="G130" s="31">
        <v>-6.8136099999999997</v>
      </c>
      <c r="H130" s="31">
        <v>122.23</v>
      </c>
      <c r="I130" s="59">
        <v>133.44499999999999</v>
      </c>
      <c r="J130" s="31">
        <v>85.863</v>
      </c>
      <c r="K130" s="31">
        <v>82.9</v>
      </c>
      <c r="L130" s="31">
        <v>147.50899999999999</v>
      </c>
      <c r="M130" s="31">
        <v>67.742000000000004</v>
      </c>
      <c r="N130" s="31">
        <v>64.817999999999998</v>
      </c>
      <c r="O130" s="31">
        <v>76.153000000000006</v>
      </c>
      <c r="P130" s="31">
        <f t="shared" si="2"/>
        <v>1419.5653900000002</v>
      </c>
    </row>
    <row r="131" spans="1:16" ht="12" customHeight="1" x14ac:dyDescent="0.2">
      <c r="B131" s="78" t="s">
        <v>229</v>
      </c>
      <c r="C131" s="10" t="s">
        <v>142</v>
      </c>
      <c r="D131" s="31">
        <v>1007.004</v>
      </c>
      <c r="E131" s="31">
        <v>1313.857</v>
      </c>
      <c r="F131" s="31">
        <v>1331.3589999999999</v>
      </c>
      <c r="G131" s="31">
        <v>1498.905</v>
      </c>
      <c r="H131" s="31">
        <v>1351.127</v>
      </c>
      <c r="I131" s="59">
        <v>1755.53</v>
      </c>
      <c r="J131" s="31">
        <v>1397.6569999999999</v>
      </c>
      <c r="K131" s="31">
        <v>1083.3979999999999</v>
      </c>
      <c r="L131" s="31">
        <v>1510.5609999999999</v>
      </c>
      <c r="M131" s="31">
        <v>1260.991</v>
      </c>
      <c r="N131" s="31">
        <v>1547.635</v>
      </c>
      <c r="O131" s="31">
        <v>1287.047</v>
      </c>
      <c r="P131" s="31">
        <f t="shared" si="2"/>
        <v>16345.071</v>
      </c>
    </row>
    <row r="132" spans="1:16" ht="12" customHeight="1" x14ac:dyDescent="0.2">
      <c r="B132" s="78" t="s">
        <v>230</v>
      </c>
      <c r="C132" s="10" t="s">
        <v>143</v>
      </c>
      <c r="D132" s="31">
        <v>584.54999999999995</v>
      </c>
      <c r="E132" s="31">
        <v>988.74900000000002</v>
      </c>
      <c r="F132" s="31">
        <v>1001.244</v>
      </c>
      <c r="G132" s="31">
        <v>4861.8850000000002</v>
      </c>
      <c r="H132" s="31">
        <v>3900.5709999999999</v>
      </c>
      <c r="I132" s="59">
        <v>1392.7211200000002</v>
      </c>
      <c r="J132" s="31">
        <v>-44.307000000000002</v>
      </c>
      <c r="K132" s="31">
        <v>272.71100000000001</v>
      </c>
      <c r="L132" s="31">
        <v>451.09199999999998</v>
      </c>
      <c r="M132" s="31">
        <v>180.38800000000001</v>
      </c>
      <c r="N132" s="31">
        <v>1462.075</v>
      </c>
      <c r="O132" s="31">
        <v>266.2577</v>
      </c>
      <c r="P132" s="31">
        <f t="shared" si="2"/>
        <v>15317.936820000001</v>
      </c>
    </row>
    <row r="133" spans="1:16" ht="12" customHeight="1" thickBot="1" x14ac:dyDescent="0.25">
      <c r="B133" s="33" t="s">
        <v>180</v>
      </c>
      <c r="C133" s="92" t="s">
        <v>231</v>
      </c>
      <c r="D133" s="34">
        <v>4380.9480000000003</v>
      </c>
      <c r="E133" s="34">
        <v>3984.0990000000002</v>
      </c>
      <c r="F133" s="34">
        <v>3873.8310000000001</v>
      </c>
      <c r="G133" s="34">
        <v>4713.2359999999999</v>
      </c>
      <c r="H133" s="34">
        <v>3384.7640000000001</v>
      </c>
      <c r="I133" s="69">
        <v>4772.6379999999999</v>
      </c>
      <c r="J133" s="34">
        <v>4910.0940000000001</v>
      </c>
      <c r="K133" s="34">
        <v>3755.6529999999998</v>
      </c>
      <c r="L133" s="34">
        <v>4641.9679999999998</v>
      </c>
      <c r="M133" s="34">
        <v>4608.9610000000002</v>
      </c>
      <c r="N133" s="34">
        <v>4415.223</v>
      </c>
      <c r="O133" s="34">
        <v>4070.7640000000001</v>
      </c>
      <c r="P133" s="34">
        <f t="shared" si="2"/>
        <v>51512.179000000004</v>
      </c>
    </row>
    <row r="134" spans="1:16" ht="12" customHeight="1" thickBot="1" x14ac:dyDescent="0.25">
      <c r="B134" s="9"/>
      <c r="C134" s="10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185587.08</v>
      </c>
      <c r="E135" s="29">
        <v>159186.875</v>
      </c>
      <c r="F135" s="29">
        <v>195612.00271</v>
      </c>
      <c r="G135" s="29">
        <v>147207.47205000001</v>
      </c>
      <c r="H135" s="29">
        <v>157025.35256</v>
      </c>
      <c r="I135" s="66">
        <v>158278.54883000001</v>
      </c>
      <c r="J135" s="29">
        <v>145198.69440000001</v>
      </c>
      <c r="K135" s="29">
        <v>150629.02999000001</v>
      </c>
      <c r="L135" s="29">
        <v>212232.99100000001</v>
      </c>
      <c r="M135" s="29">
        <v>150512.49299999999</v>
      </c>
      <c r="N135" s="29">
        <v>188551.27192</v>
      </c>
      <c r="O135" s="29">
        <v>162917.64807</v>
      </c>
      <c r="P135" s="29">
        <f t="shared" si="2"/>
        <v>2012939.4595299996</v>
      </c>
    </row>
    <row r="136" spans="1:16" ht="12" customHeight="1" x14ac:dyDescent="0.2">
      <c r="B136" s="78" t="s">
        <v>232</v>
      </c>
      <c r="C136" s="10" t="s">
        <v>145</v>
      </c>
      <c r="D136" s="31">
        <v>1040.547</v>
      </c>
      <c r="E136" s="31">
        <v>977.06399999999996</v>
      </c>
      <c r="F136" s="31">
        <v>977.79100000000005</v>
      </c>
      <c r="G136" s="31">
        <v>1020.75</v>
      </c>
      <c r="H136" s="31">
        <v>1158.779</v>
      </c>
      <c r="I136" s="59">
        <v>1189.7539999999999</v>
      </c>
      <c r="J136" s="31">
        <v>1066.768</v>
      </c>
      <c r="K136" s="31">
        <v>1190.3699999999999</v>
      </c>
      <c r="L136" s="31">
        <v>1292.0619999999999</v>
      </c>
      <c r="M136" s="31">
        <v>1052.5129999999999</v>
      </c>
      <c r="N136" s="31">
        <v>994.38599999999997</v>
      </c>
      <c r="O136" s="31">
        <v>887.30799999999999</v>
      </c>
      <c r="P136" s="31">
        <f t="shared" si="2"/>
        <v>12848.092000000001</v>
      </c>
    </row>
    <row r="137" spans="1:16" ht="12" customHeight="1" x14ac:dyDescent="0.2">
      <c r="B137" s="9" t="s">
        <v>62</v>
      </c>
      <c r="C137" s="10" t="s">
        <v>146</v>
      </c>
      <c r="D137" s="31">
        <v>36065.328000000001</v>
      </c>
      <c r="E137" s="31">
        <v>13179.144</v>
      </c>
      <c r="F137" s="31">
        <v>46959.928650000002</v>
      </c>
      <c r="G137" s="31">
        <v>17013.993999999999</v>
      </c>
      <c r="H137" s="31">
        <v>9137.1671300000016</v>
      </c>
      <c r="I137" s="59">
        <v>22045.992999999999</v>
      </c>
      <c r="J137" s="31">
        <v>15110.103999999999</v>
      </c>
      <c r="K137" s="31">
        <v>12194.302750000001</v>
      </c>
      <c r="L137" s="31">
        <v>44598.3</v>
      </c>
      <c r="M137" s="31">
        <v>13367.471</v>
      </c>
      <c r="N137" s="31">
        <v>40274.400000000001</v>
      </c>
      <c r="O137" s="31">
        <v>24300.475999999999</v>
      </c>
      <c r="P137" s="31">
        <f t="shared" si="2"/>
        <v>294246.60853000003</v>
      </c>
    </row>
    <row r="138" spans="1:16" ht="12" customHeight="1" x14ac:dyDescent="0.2">
      <c r="B138" s="9" t="s">
        <v>63</v>
      </c>
      <c r="C138" s="10" t="s">
        <v>147</v>
      </c>
      <c r="D138" s="31">
        <v>16502.669000000002</v>
      </c>
      <c r="E138" s="31">
        <v>18985.71</v>
      </c>
      <c r="F138" s="31">
        <v>16455.866999999998</v>
      </c>
      <c r="G138" s="31">
        <v>18507.058000000001</v>
      </c>
      <c r="H138" s="31">
        <v>19211.673999999999</v>
      </c>
      <c r="I138" s="59">
        <v>18104.455000000002</v>
      </c>
      <c r="J138" s="31">
        <v>17672.036</v>
      </c>
      <c r="K138" s="31">
        <v>18055.537</v>
      </c>
      <c r="L138" s="31">
        <v>17940.991000000002</v>
      </c>
      <c r="M138" s="31">
        <v>18698.737000000001</v>
      </c>
      <c r="N138" s="31">
        <v>17462.656999999999</v>
      </c>
      <c r="O138" s="31">
        <v>16969.931</v>
      </c>
      <c r="P138" s="31">
        <f t="shared" si="2"/>
        <v>214567.32200000004</v>
      </c>
    </row>
    <row r="139" spans="1:16" ht="12" customHeight="1" x14ac:dyDescent="0.2">
      <c r="B139" s="9" t="s">
        <v>64</v>
      </c>
      <c r="C139" s="10" t="s">
        <v>148</v>
      </c>
      <c r="D139" s="31">
        <v>68527.667000000001</v>
      </c>
      <c r="E139" s="31">
        <v>53015.802000000003</v>
      </c>
      <c r="F139" s="31">
        <v>50681.25606</v>
      </c>
      <c r="G139" s="31">
        <v>55336.525000000001</v>
      </c>
      <c r="H139" s="31">
        <v>58118.419430000002</v>
      </c>
      <c r="I139" s="59">
        <v>49521.970829999998</v>
      </c>
      <c r="J139" s="31">
        <v>52181.138399999996</v>
      </c>
      <c r="K139" s="31">
        <v>52133.783000000003</v>
      </c>
      <c r="L139" s="31">
        <v>51458.83</v>
      </c>
      <c r="M139" s="31">
        <v>52990.648000000001</v>
      </c>
      <c r="N139" s="31">
        <v>46250.849920000001</v>
      </c>
      <c r="O139" s="31">
        <v>51649.078070000003</v>
      </c>
      <c r="P139" s="31">
        <f>SUM(D139:O139)</f>
        <v>641865.96771</v>
      </c>
    </row>
    <row r="140" spans="1:16" ht="12" customHeight="1" x14ac:dyDescent="0.2">
      <c r="A140" s="9"/>
      <c r="B140" s="93" t="s">
        <v>192</v>
      </c>
      <c r="C140" s="94" t="s">
        <v>233</v>
      </c>
      <c r="D140" s="31">
        <v>34403.226999999999</v>
      </c>
      <c r="E140" s="31">
        <v>44784.434999999998</v>
      </c>
      <c r="F140" s="31">
        <v>31430.026999999998</v>
      </c>
      <c r="G140" s="31">
        <v>27533.277050000001</v>
      </c>
      <c r="H140" s="31">
        <v>37614.154000000002</v>
      </c>
      <c r="I140" s="59">
        <v>38724.114999999998</v>
      </c>
      <c r="J140" s="31">
        <v>28137.167000000001</v>
      </c>
      <c r="K140" s="31">
        <v>36201.173999999999</v>
      </c>
      <c r="L140" s="31">
        <v>43489.381000000001</v>
      </c>
      <c r="M140" s="31">
        <v>35278.696000000004</v>
      </c>
      <c r="N140" s="31">
        <v>54119.021999999997</v>
      </c>
      <c r="O140" s="31">
        <v>37960.468000000001</v>
      </c>
      <c r="P140" s="31">
        <f>SUM(D140:O140)</f>
        <v>449675.14304999996</v>
      </c>
    </row>
    <row r="141" spans="1:16" ht="12" customHeight="1" x14ac:dyDescent="0.2">
      <c r="A141" s="9"/>
      <c r="B141" s="93" t="s">
        <v>193</v>
      </c>
      <c r="C141" s="94" t="s">
        <v>234</v>
      </c>
      <c r="D141" s="31">
        <v>29047.641</v>
      </c>
      <c r="E141" s="31">
        <v>28244.720000000001</v>
      </c>
      <c r="F141" s="31">
        <v>26943.727999999999</v>
      </c>
      <c r="G141" s="31">
        <v>27795.867999999999</v>
      </c>
      <c r="H141" s="31">
        <v>31785.159</v>
      </c>
      <c r="I141" s="59">
        <v>28692.260999999999</v>
      </c>
      <c r="J141" s="31">
        <v>31031.481</v>
      </c>
      <c r="K141" s="31">
        <v>30853.863239999999</v>
      </c>
      <c r="L141" s="31">
        <v>30359.611000000001</v>
      </c>
      <c r="M141" s="31">
        <v>29124.428</v>
      </c>
      <c r="N141" s="31">
        <v>29133.142</v>
      </c>
      <c r="O141" s="31">
        <v>31150.386999999999</v>
      </c>
      <c r="P141" s="31">
        <f>SUM(D141:O141)</f>
        <v>354162.28924000001</v>
      </c>
    </row>
    <row r="142" spans="1:16" ht="12" customHeight="1" thickBot="1" x14ac:dyDescent="0.25">
      <c r="A142" s="9"/>
      <c r="B142" s="95" t="s">
        <v>191</v>
      </c>
      <c r="C142" s="96" t="s">
        <v>235</v>
      </c>
      <c r="D142" s="117">
        <v>0</v>
      </c>
      <c r="E142" s="117">
        <v>0</v>
      </c>
      <c r="F142" s="117">
        <v>22163.404999999999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23093.815999999999</v>
      </c>
      <c r="M142" s="117">
        <v>0</v>
      </c>
      <c r="N142" s="117">
        <v>316.815</v>
      </c>
      <c r="O142" s="117">
        <v>0</v>
      </c>
      <c r="P142" s="97">
        <f>SUM(D142:O142)</f>
        <v>45574.036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1379274.638</v>
      </c>
      <c r="E144" s="29">
        <v>928290.27635000006</v>
      </c>
      <c r="F144" s="29">
        <v>1190411.15769</v>
      </c>
      <c r="G144" s="29">
        <v>1300057.8500599999</v>
      </c>
      <c r="H144" s="29">
        <v>1341872.99609</v>
      </c>
      <c r="I144" s="66">
        <v>1349567.6578599999</v>
      </c>
      <c r="J144" s="29">
        <v>1204199.0366</v>
      </c>
      <c r="K144" s="29">
        <v>1226647.7720999999</v>
      </c>
      <c r="L144" s="29">
        <v>1238804.6239</v>
      </c>
      <c r="M144" s="29">
        <v>1206499.8827799999</v>
      </c>
      <c r="N144" s="29">
        <v>1548073.51859</v>
      </c>
      <c r="O144" s="29">
        <v>955418.05395000009</v>
      </c>
      <c r="P144" s="29">
        <f t="shared" si="2"/>
        <v>14869117.46397</v>
      </c>
    </row>
    <row r="145" spans="2:16" ht="12" customHeight="1" x14ac:dyDescent="0.2">
      <c r="B145" s="9" t="s">
        <v>66</v>
      </c>
      <c r="C145" s="42" t="s">
        <v>149</v>
      </c>
      <c r="D145" s="43">
        <v>389175.15899999999</v>
      </c>
      <c r="E145" s="43">
        <v>227921.87575000001</v>
      </c>
      <c r="F145" s="43">
        <v>255211.85261</v>
      </c>
      <c r="G145" s="43">
        <v>330799.42625999998</v>
      </c>
      <c r="H145" s="43">
        <v>310361.34331000003</v>
      </c>
      <c r="I145" s="104">
        <v>368457.17337999999</v>
      </c>
      <c r="J145" s="43">
        <v>352199.28256999998</v>
      </c>
      <c r="K145" s="43">
        <v>308666.06808</v>
      </c>
      <c r="L145" s="43">
        <v>347282.51963</v>
      </c>
      <c r="M145" s="43">
        <v>294286.57658999995</v>
      </c>
      <c r="N145" s="43">
        <v>332912.20707</v>
      </c>
      <c r="O145" s="43">
        <v>357979.83777999994</v>
      </c>
      <c r="P145" s="43">
        <f t="shared" si="2"/>
        <v>3875253.3220300004</v>
      </c>
    </row>
    <row r="146" spans="2:16" ht="12" customHeight="1" x14ac:dyDescent="0.2">
      <c r="B146" s="9" t="s">
        <v>67</v>
      </c>
      <c r="C146" s="10" t="s">
        <v>150</v>
      </c>
      <c r="D146" s="31">
        <v>154229.81</v>
      </c>
      <c r="E146" s="31">
        <v>56901.606299999999</v>
      </c>
      <c r="F146" s="31">
        <v>72595.829370000007</v>
      </c>
      <c r="G146" s="31">
        <v>104907.72490999999</v>
      </c>
      <c r="H146" s="31">
        <v>94207.753390000013</v>
      </c>
      <c r="I146" s="59">
        <v>107956.54837</v>
      </c>
      <c r="J146" s="31">
        <v>103979.65570999999</v>
      </c>
      <c r="K146" s="31">
        <v>90636.166559999998</v>
      </c>
      <c r="L146" s="31">
        <v>101413.77124</v>
      </c>
      <c r="M146" s="31">
        <v>92484.259810000003</v>
      </c>
      <c r="N146" s="31">
        <v>103483.03339</v>
      </c>
      <c r="O146" s="31">
        <v>123627.71935</v>
      </c>
      <c r="P146" s="31">
        <f t="shared" si="2"/>
        <v>1206423.8783999998</v>
      </c>
    </row>
    <row r="147" spans="2:16" ht="12" customHeight="1" x14ac:dyDescent="0.2">
      <c r="B147" s="9" t="s">
        <v>68</v>
      </c>
      <c r="C147" s="10" t="s">
        <v>151</v>
      </c>
      <c r="D147" s="31">
        <v>158514.299</v>
      </c>
      <c r="E147" s="31">
        <v>119052.75327</v>
      </c>
      <c r="F147" s="31">
        <v>118655.07862</v>
      </c>
      <c r="G147" s="31">
        <v>144546.89430000001</v>
      </c>
      <c r="H147" s="31">
        <v>144560.00719</v>
      </c>
      <c r="I147" s="59">
        <v>168940.14374</v>
      </c>
      <c r="J147" s="31">
        <v>150928.82021000001</v>
      </c>
      <c r="K147" s="31">
        <v>138269.07947</v>
      </c>
      <c r="L147" s="31">
        <v>154660.90937000001</v>
      </c>
      <c r="M147" s="31">
        <v>128243.22312999998</v>
      </c>
      <c r="N147" s="31">
        <v>145063.18236999999</v>
      </c>
      <c r="O147" s="31">
        <v>149438.95501000001</v>
      </c>
      <c r="P147" s="31">
        <f t="shared" ref="P147:P190" si="3">SUM(D147:O147)</f>
        <v>1720873.34568</v>
      </c>
    </row>
    <row r="148" spans="2:16" ht="12" customHeight="1" x14ac:dyDescent="0.2">
      <c r="B148" s="9" t="s">
        <v>69</v>
      </c>
      <c r="C148" s="56" t="s">
        <v>152</v>
      </c>
      <c r="D148" s="31">
        <v>71386.941999999995</v>
      </c>
      <c r="E148" s="31">
        <v>50722.865180000001</v>
      </c>
      <c r="F148" s="31">
        <v>62323.278619999997</v>
      </c>
      <c r="G148" s="31">
        <v>79202.903949999993</v>
      </c>
      <c r="H148" s="31">
        <v>68471.608769999992</v>
      </c>
      <c r="I148" s="59">
        <v>86510.748700000011</v>
      </c>
      <c r="J148" s="31">
        <v>91654.266250000001</v>
      </c>
      <c r="K148" s="31">
        <v>76387.255950000006</v>
      </c>
      <c r="L148" s="31">
        <v>87531.289019999997</v>
      </c>
      <c r="M148" s="31">
        <v>71665.74338</v>
      </c>
      <c r="N148" s="31">
        <v>82090.322409999993</v>
      </c>
      <c r="O148" s="31">
        <v>82742.109030000007</v>
      </c>
      <c r="P148" s="31">
        <f t="shared" si="3"/>
        <v>910689.3332600001</v>
      </c>
    </row>
    <row r="149" spans="2:16" ht="12" customHeight="1" x14ac:dyDescent="0.2">
      <c r="B149" s="78" t="s">
        <v>236</v>
      </c>
      <c r="C149" s="44" t="s">
        <v>181</v>
      </c>
      <c r="D149" s="32">
        <v>5044.107</v>
      </c>
      <c r="E149" s="32">
        <v>1244.6510000000001</v>
      </c>
      <c r="F149" s="32">
        <v>1637.6659999999999</v>
      </c>
      <c r="G149" s="32">
        <v>2141.9031</v>
      </c>
      <c r="H149" s="32">
        <v>3121.9739599999998</v>
      </c>
      <c r="I149" s="60">
        <v>5049.7325700000001</v>
      </c>
      <c r="J149" s="32">
        <v>5636.5404000000008</v>
      </c>
      <c r="K149" s="60">
        <v>3373.5661</v>
      </c>
      <c r="L149" s="32">
        <v>3676.55</v>
      </c>
      <c r="M149" s="32">
        <v>1893.3502699999999</v>
      </c>
      <c r="N149" s="32">
        <v>2275.6689000000001</v>
      </c>
      <c r="O149" s="32">
        <v>2171.0543900000002</v>
      </c>
      <c r="P149" s="32">
        <f t="shared" si="3"/>
        <v>37266.763689999992</v>
      </c>
    </row>
    <row r="150" spans="2:16" ht="12" customHeight="1" x14ac:dyDescent="0.2">
      <c r="B150" s="78" t="s">
        <v>237</v>
      </c>
      <c r="C150" s="10" t="s">
        <v>238</v>
      </c>
      <c r="D150" s="31">
        <v>712573.75399999996</v>
      </c>
      <c r="E150" s="31">
        <v>478709.98439999996</v>
      </c>
      <c r="F150" s="31">
        <v>678203.86008000001</v>
      </c>
      <c r="G150" s="31">
        <v>631194.53810000001</v>
      </c>
      <c r="H150" s="31">
        <v>767399.98432000005</v>
      </c>
      <c r="I150" s="59">
        <v>681666.02095000003</v>
      </c>
      <c r="J150" s="31">
        <v>573411.4448099999</v>
      </c>
      <c r="K150" s="59">
        <v>675434.96617999999</v>
      </c>
      <c r="L150" s="31">
        <v>615663.05013999995</v>
      </c>
      <c r="M150" s="31">
        <v>599513.12920000008</v>
      </c>
      <c r="N150" s="31">
        <v>904970.44750999997</v>
      </c>
      <c r="O150" s="31">
        <v>295974.97447000002</v>
      </c>
      <c r="P150" s="31">
        <f t="shared" si="3"/>
        <v>7614716.1541600004</v>
      </c>
    </row>
    <row r="151" spans="2:16" ht="12" customHeight="1" x14ac:dyDescent="0.2">
      <c r="B151" s="78" t="s">
        <v>239</v>
      </c>
      <c r="C151" s="10" t="s">
        <v>240</v>
      </c>
      <c r="D151" s="31"/>
      <c r="E151" s="31">
        <v>-12.145</v>
      </c>
      <c r="F151" s="31">
        <v>0</v>
      </c>
      <c r="G151" s="31">
        <v>0</v>
      </c>
      <c r="H151" s="31">
        <v>-49.832999999999998</v>
      </c>
      <c r="I151" s="59">
        <v>-3174.4895000000001</v>
      </c>
      <c r="J151" s="31">
        <v>-1969.481</v>
      </c>
      <c r="K151" s="59">
        <v>-229.09399999999999</v>
      </c>
      <c r="L151" s="31">
        <v>-9.1117900000000009</v>
      </c>
      <c r="M151" s="31">
        <v>-557.303</v>
      </c>
      <c r="N151" s="31">
        <v>-1047.864</v>
      </c>
      <c r="O151" s="31">
        <v>1009.699</v>
      </c>
      <c r="P151" s="31">
        <f t="shared" si="3"/>
        <v>-6039.6222900000002</v>
      </c>
    </row>
    <row r="152" spans="2:16" ht="12" customHeight="1" x14ac:dyDescent="0.2">
      <c r="B152" s="9" t="s">
        <v>70</v>
      </c>
      <c r="C152" s="10" t="s">
        <v>153</v>
      </c>
      <c r="D152" s="31">
        <v>712573.75399999996</v>
      </c>
      <c r="E152" s="31">
        <v>478697.8394</v>
      </c>
      <c r="F152" s="31">
        <v>678203.86008000001</v>
      </c>
      <c r="G152" s="31">
        <v>631194.53810000001</v>
      </c>
      <c r="H152" s="31">
        <v>767350.15132000006</v>
      </c>
      <c r="I152" s="59">
        <v>678491.53145000001</v>
      </c>
      <c r="J152" s="31">
        <v>571441.96380999999</v>
      </c>
      <c r="K152" s="59">
        <v>675205.87217999995</v>
      </c>
      <c r="L152" s="31">
        <v>615653.93835000007</v>
      </c>
      <c r="M152" s="31">
        <v>598955.82620000001</v>
      </c>
      <c r="N152" s="31">
        <v>903922.58351000003</v>
      </c>
      <c r="O152" s="31">
        <v>296984.67347000004</v>
      </c>
      <c r="P152" s="31">
        <f t="shared" si="3"/>
        <v>7608676.531870001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31"/>
      <c r="H153" s="31"/>
      <c r="I153" s="59"/>
      <c r="J153" s="31"/>
      <c r="K153" s="59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668213.76699999999</v>
      </c>
      <c r="E154" s="31">
        <v>446331.39275484846</v>
      </c>
      <c r="F154" s="31">
        <v>633042.63345224794</v>
      </c>
      <c r="G154" s="31">
        <v>594379.7379057823</v>
      </c>
      <c r="H154" s="31">
        <v>729121.98883984389</v>
      </c>
      <c r="I154" s="59">
        <v>634058.50951766793</v>
      </c>
      <c r="J154" s="31">
        <v>530007.50212142267</v>
      </c>
      <c r="K154" s="59">
        <v>633844.01345274271</v>
      </c>
      <c r="L154" s="31">
        <v>580551.18775922444</v>
      </c>
      <c r="M154" s="31">
        <v>562442.35298216483</v>
      </c>
      <c r="N154" s="31">
        <v>867510.64639294846</v>
      </c>
      <c r="O154" s="31">
        <v>271302.53405465937</v>
      </c>
      <c r="P154" s="31">
        <f t="shared" si="3"/>
        <v>7150806.2662335541</v>
      </c>
    </row>
    <row r="155" spans="2:16" ht="12" customHeight="1" x14ac:dyDescent="0.2">
      <c r="B155" s="9"/>
      <c r="C155" s="11" t="s">
        <v>156</v>
      </c>
      <c r="D155" s="31">
        <v>6801.7870000000003</v>
      </c>
      <c r="E155" s="31">
        <v>2388.4074831084199</v>
      </c>
      <c r="F155" s="31">
        <v>4181.4133783818297</v>
      </c>
      <c r="G155" s="31">
        <v>4586.444539873899</v>
      </c>
      <c r="H155" s="31">
        <v>4660.4444998132576</v>
      </c>
      <c r="I155" s="59">
        <v>5244.4584828120633</v>
      </c>
      <c r="J155" s="31">
        <v>4627.2156599039954</v>
      </c>
      <c r="K155" s="59">
        <v>4031.3383734196409</v>
      </c>
      <c r="L155" s="31">
        <v>3807.343244149843</v>
      </c>
      <c r="M155" s="31">
        <v>12918.26756503314</v>
      </c>
      <c r="N155" s="31">
        <v>9278.2081271799689</v>
      </c>
      <c r="O155" s="31">
        <v>4390.8718140671172</v>
      </c>
      <c r="P155" s="31">
        <f t="shared" si="3"/>
        <v>66916.200167743169</v>
      </c>
    </row>
    <row r="156" spans="2:16" ht="12" customHeight="1" x14ac:dyDescent="0.2">
      <c r="B156" s="9"/>
      <c r="C156" s="48" t="s">
        <v>157</v>
      </c>
      <c r="D156" s="32">
        <v>37558.199999999997</v>
      </c>
      <c r="E156" s="32">
        <v>29978.039162043089</v>
      </c>
      <c r="F156" s="32">
        <v>40979.813249370309</v>
      </c>
      <c r="G156" s="32">
        <v>32228.355654343719</v>
      </c>
      <c r="H156" s="32">
        <v>33567.717980343048</v>
      </c>
      <c r="I156" s="60">
        <v>39188.563449520036</v>
      </c>
      <c r="J156" s="32">
        <v>36807.246028673362</v>
      </c>
      <c r="K156" s="60">
        <v>37330.520353837623</v>
      </c>
      <c r="L156" s="32">
        <v>31295.407346625649</v>
      </c>
      <c r="M156" s="32">
        <v>23595.205652802131</v>
      </c>
      <c r="N156" s="32">
        <v>27133.728989871459</v>
      </c>
      <c r="O156" s="32">
        <v>21291.267601273561</v>
      </c>
      <c r="P156" s="32">
        <f>SUM(D156:O156)</f>
        <v>390954.06546870398</v>
      </c>
    </row>
    <row r="157" spans="2:16" ht="12" customHeight="1" x14ac:dyDescent="0.2">
      <c r="B157" s="9" t="s">
        <v>71</v>
      </c>
      <c r="C157" s="10" t="s">
        <v>241</v>
      </c>
      <c r="D157" s="31">
        <v>217943.609</v>
      </c>
      <c r="E157" s="31">
        <v>179870.70681</v>
      </c>
      <c r="F157" s="31">
        <v>225292.06007000001</v>
      </c>
      <c r="G157" s="31">
        <v>262639.98755000002</v>
      </c>
      <c r="H157" s="31">
        <v>211778.60113</v>
      </c>
      <c r="I157" s="59">
        <v>253475.59256999998</v>
      </c>
      <c r="J157" s="31">
        <v>208923.86306999999</v>
      </c>
      <c r="K157" s="59">
        <v>200396.90263999999</v>
      </c>
      <c r="L157" s="31">
        <v>226898.94946</v>
      </c>
      <c r="M157" s="31">
        <v>253283.42653</v>
      </c>
      <c r="N157" s="31">
        <v>266150.94731999998</v>
      </c>
      <c r="O157" s="31">
        <v>258557.69737000001</v>
      </c>
      <c r="P157" s="31">
        <f t="shared" si="3"/>
        <v>2765212.3435200001</v>
      </c>
    </row>
    <row r="158" spans="2:16" ht="12" customHeight="1" x14ac:dyDescent="0.2">
      <c r="B158" s="78" t="s">
        <v>242</v>
      </c>
      <c r="C158" s="10" t="s">
        <v>158</v>
      </c>
      <c r="D158" s="31">
        <v>197656.008</v>
      </c>
      <c r="E158" s="31">
        <v>167116.21677999999</v>
      </c>
      <c r="F158" s="31">
        <v>217970.02047999998</v>
      </c>
      <c r="G158" s="31">
        <v>233861.98055000001</v>
      </c>
      <c r="H158" s="31">
        <v>179275.74912999998</v>
      </c>
      <c r="I158" s="59">
        <v>213364.17056999999</v>
      </c>
      <c r="J158" s="31">
        <v>179694.33562</v>
      </c>
      <c r="K158" s="59">
        <v>163298.58222000001</v>
      </c>
      <c r="L158" s="31">
        <v>196027.59771999999</v>
      </c>
      <c r="M158" s="31">
        <v>236697.60253</v>
      </c>
      <c r="N158" s="31">
        <v>255266.08869</v>
      </c>
      <c r="O158" s="31">
        <v>241590.32837</v>
      </c>
      <c r="P158" s="31">
        <f t="shared" si="3"/>
        <v>2481818.6806600001</v>
      </c>
    </row>
    <row r="159" spans="2:16" ht="12" customHeight="1" x14ac:dyDescent="0.2">
      <c r="B159" s="78" t="s">
        <v>243</v>
      </c>
      <c r="C159" s="10" t="s">
        <v>244</v>
      </c>
      <c r="D159" s="31">
        <v>-212.33500000000001</v>
      </c>
      <c r="E159" s="31">
        <v>-24.288970000000003</v>
      </c>
      <c r="F159" s="31">
        <v>-8408.9424099999997</v>
      </c>
      <c r="G159" s="31">
        <v>-79.165999999999997</v>
      </c>
      <c r="H159" s="31">
        <v>0</v>
      </c>
      <c r="I159" s="59">
        <v>-742.12900000000002</v>
      </c>
      <c r="J159" s="31">
        <v>-11522.22055</v>
      </c>
      <c r="K159" s="59">
        <v>-934.05358000000001</v>
      </c>
      <c r="L159" s="31">
        <v>-1132.5082600000001</v>
      </c>
      <c r="M159" s="31">
        <v>-1704.58</v>
      </c>
      <c r="N159" s="31">
        <v>-4764.3139199999996</v>
      </c>
      <c r="O159" s="31">
        <v>2275.3490000000002</v>
      </c>
      <c r="P159" s="31">
        <f t="shared" si="3"/>
        <v>-27249.188689999995</v>
      </c>
    </row>
    <row r="160" spans="2:16" ht="12" customHeight="1" x14ac:dyDescent="0.2">
      <c r="B160" s="78" t="s">
        <v>245</v>
      </c>
      <c r="C160" s="10" t="s">
        <v>159</v>
      </c>
      <c r="D160" s="105">
        <v>20499.936000000002</v>
      </c>
      <c r="E160" s="105">
        <v>12778.779</v>
      </c>
      <c r="F160" s="105">
        <v>15730.982</v>
      </c>
      <c r="G160" s="105">
        <v>28857.172999999999</v>
      </c>
      <c r="H160" s="105">
        <v>32502.851999999999</v>
      </c>
      <c r="I160" s="106">
        <v>40853.550999999999</v>
      </c>
      <c r="J160" s="105">
        <v>40751.748</v>
      </c>
      <c r="K160" s="106">
        <v>38032.374000000003</v>
      </c>
      <c r="L160" s="105">
        <v>32003.859999999997</v>
      </c>
      <c r="M160" s="105">
        <v>18290.403999999999</v>
      </c>
      <c r="N160" s="105">
        <v>15649.172550000001</v>
      </c>
      <c r="O160" s="105">
        <v>14692.02</v>
      </c>
      <c r="P160" s="31">
        <f t="shared" si="3"/>
        <v>310642.85155000002</v>
      </c>
    </row>
    <row r="161" spans="2:16" ht="12" customHeight="1" x14ac:dyDescent="0.2">
      <c r="B161" s="9" t="s">
        <v>72</v>
      </c>
      <c r="C161" s="98" t="s">
        <v>160</v>
      </c>
      <c r="D161" s="31">
        <v>30307.047999999999</v>
      </c>
      <c r="E161" s="31">
        <v>29796.946610000003</v>
      </c>
      <c r="F161" s="31">
        <v>30706.976729999998</v>
      </c>
      <c r="G161" s="31">
        <v>36065.331060000004</v>
      </c>
      <c r="H161" s="31">
        <v>31408.207030000001</v>
      </c>
      <c r="I161" s="31">
        <v>32655.128570000001</v>
      </c>
      <c r="J161" s="31">
        <v>28884.23</v>
      </c>
      <c r="K161" s="31">
        <v>25640.877359999999</v>
      </c>
      <c r="L161" s="31">
        <v>34843.62399</v>
      </c>
      <c r="M161" s="31">
        <v>32085.69773</v>
      </c>
      <c r="N161" s="31">
        <v>35424.54264</v>
      </c>
      <c r="O161" s="31">
        <v>35668.117450000005</v>
      </c>
      <c r="P161" s="84">
        <f>SUM(D161:O161)</f>
        <v>383486.72717000003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31"/>
      <c r="H162" s="31"/>
      <c r="I162" s="59"/>
      <c r="J162" s="31"/>
      <c r="K162" s="59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3204.9580000000001</v>
      </c>
      <c r="E163" s="31">
        <v>2334.6078008133118</v>
      </c>
      <c r="F163" s="31">
        <v>2546.653467530859</v>
      </c>
      <c r="G163" s="31">
        <v>2906.3410553461899</v>
      </c>
      <c r="H163" s="31">
        <v>2365.5522839753362</v>
      </c>
      <c r="I163" s="59">
        <v>3110.7000102648954</v>
      </c>
      <c r="J163" s="107">
        <v>2839.977348542076</v>
      </c>
      <c r="K163" s="59">
        <v>2937.2159750295209</v>
      </c>
      <c r="L163" s="31">
        <v>2673.374428556453</v>
      </c>
      <c r="M163" s="31">
        <v>2542.7443248494164</v>
      </c>
      <c r="N163" s="31">
        <v>2745.7131322727992</v>
      </c>
      <c r="O163" s="31">
        <v>2888.4250556812831</v>
      </c>
      <c r="P163" s="31">
        <f>SUM(D163:O163)</f>
        <v>33096.262882862145</v>
      </c>
    </row>
    <row r="164" spans="2:16" ht="12" customHeight="1" x14ac:dyDescent="0.2">
      <c r="B164" s="9"/>
      <c r="C164" s="11" t="s">
        <v>162</v>
      </c>
      <c r="D164" s="31">
        <v>6855.7830000000004</v>
      </c>
      <c r="E164" s="31">
        <v>7723.4904780068155</v>
      </c>
      <c r="F164" s="31">
        <v>5155.8710008529506</v>
      </c>
      <c r="G164" s="31">
        <v>5607.6932866318239</v>
      </c>
      <c r="H164" s="31">
        <v>3725.9117309383682</v>
      </c>
      <c r="I164" s="59">
        <v>5163.2494865303288</v>
      </c>
      <c r="J164" s="31">
        <v>4254.6321621864008</v>
      </c>
      <c r="K164" s="59">
        <v>4284.5732672981912</v>
      </c>
      <c r="L164" s="31">
        <v>4479.5218185101967</v>
      </c>
      <c r="M164" s="31">
        <v>6001.8624866229829</v>
      </c>
      <c r="N164" s="31">
        <v>6231.6151789172345</v>
      </c>
      <c r="O164" s="31">
        <v>6715.8131761079321</v>
      </c>
      <c r="P164" s="31">
        <f t="shared" si="3"/>
        <v>66200.017072603223</v>
      </c>
    </row>
    <row r="165" spans="2:16" ht="12" customHeight="1" x14ac:dyDescent="0.2">
      <c r="B165" s="9"/>
      <c r="C165" s="11" t="s">
        <v>163</v>
      </c>
      <c r="D165" s="31">
        <v>19638.198</v>
      </c>
      <c r="E165" s="31">
        <v>18953.084424935649</v>
      </c>
      <c r="F165" s="31">
        <v>22554.72440152994</v>
      </c>
      <c r="G165" s="31">
        <v>26517.793707602679</v>
      </c>
      <c r="H165" s="31">
        <v>24741.730163292086</v>
      </c>
      <c r="I165" s="59">
        <v>23885.570978025546</v>
      </c>
      <c r="J165" s="31">
        <v>21174.076976365854</v>
      </c>
      <c r="K165" s="59">
        <v>21056.409098604552</v>
      </c>
      <c r="L165" s="31">
        <v>26917.925807420215</v>
      </c>
      <c r="M165" s="31">
        <v>23739.067879839171</v>
      </c>
      <c r="N165" s="31">
        <v>25729.547622350445</v>
      </c>
      <c r="O165" s="31">
        <v>25138.849331145731</v>
      </c>
      <c r="P165" s="31">
        <f t="shared" si="3"/>
        <v>280046.97839111189</v>
      </c>
    </row>
    <row r="166" spans="2:16" ht="12" customHeight="1" x14ac:dyDescent="0.2">
      <c r="B166" s="9"/>
      <c r="C166" s="11" t="s">
        <v>164</v>
      </c>
      <c r="D166" s="31">
        <v>608.10799999999995</v>
      </c>
      <c r="E166" s="31">
        <v>785.76390624422345</v>
      </c>
      <c r="F166" s="31">
        <v>449.72786008624837</v>
      </c>
      <c r="G166" s="31">
        <v>1033.5030104193072</v>
      </c>
      <c r="H166" s="31">
        <v>575.01285179421006</v>
      </c>
      <c r="I166" s="59">
        <v>495.60809517922837</v>
      </c>
      <c r="J166" s="107">
        <v>615.54351290567104</v>
      </c>
      <c r="K166" s="59">
        <v>299.89499409725687</v>
      </c>
      <c r="L166" s="31">
        <v>772.80193551313164</v>
      </c>
      <c r="M166" s="31">
        <v>-197.97696131156752</v>
      </c>
      <c r="N166" s="31">
        <v>717.66670645952138</v>
      </c>
      <c r="O166" s="31">
        <v>925.02988706506221</v>
      </c>
      <c r="P166" s="31">
        <f t="shared" si="3"/>
        <v>7080.6837984522936</v>
      </c>
    </row>
    <row r="167" spans="2:16" ht="12" customHeight="1" x14ac:dyDescent="0.2">
      <c r="B167" s="9" t="s">
        <v>73</v>
      </c>
      <c r="C167" s="45" t="s">
        <v>165</v>
      </c>
      <c r="D167" s="30">
        <v>6755.6559999999999</v>
      </c>
      <c r="E167" s="30">
        <v>7566.0060000000003</v>
      </c>
      <c r="F167" s="30">
        <v>4098.2160000000003</v>
      </c>
      <c r="G167" s="30">
        <v>8003.11</v>
      </c>
      <c r="H167" s="30">
        <v>16362.834999999999</v>
      </c>
      <c r="I167" s="64">
        <v>13411.661</v>
      </c>
      <c r="J167" s="30">
        <v>24333.314999999999</v>
      </c>
      <c r="K167" s="64">
        <v>12195.853999999999</v>
      </c>
      <c r="L167" s="30">
        <v>9626.1409999999996</v>
      </c>
      <c r="M167" s="30">
        <v>8479.4390000000003</v>
      </c>
      <c r="N167" s="30">
        <v>6973.3010000000004</v>
      </c>
      <c r="O167" s="30">
        <v>6952.9979999999996</v>
      </c>
      <c r="P167" s="30">
        <f t="shared" si="3"/>
        <v>124758.53200000001</v>
      </c>
    </row>
    <row r="168" spans="2:16" ht="12" customHeight="1" x14ac:dyDescent="0.2">
      <c r="B168" s="9" t="s">
        <v>74</v>
      </c>
      <c r="C168" s="10" t="s">
        <v>166</v>
      </c>
      <c r="D168" s="31">
        <v>22519.413</v>
      </c>
      <c r="E168" s="31">
        <v>4436.9017800000001</v>
      </c>
      <c r="F168" s="31">
        <v>-3101.8077999999996</v>
      </c>
      <c r="G168" s="31">
        <v>31355.45709</v>
      </c>
      <c r="H168" s="31">
        <v>4611.8582999999999</v>
      </c>
      <c r="I168" s="59">
        <v>3076.57089</v>
      </c>
      <c r="J168" s="31">
        <v>18416.382149999998</v>
      </c>
      <c r="K168" s="59">
        <v>4542.1978399999998</v>
      </c>
      <c r="L168" s="31">
        <v>4499.45147</v>
      </c>
      <c r="M168" s="31">
        <v>19408.916730000001</v>
      </c>
      <c r="N168" s="31">
        <v>2689.93705</v>
      </c>
      <c r="O168" s="31">
        <v>-725.27012000000002</v>
      </c>
      <c r="P168" s="31">
        <f t="shared" si="3"/>
        <v>111730.00837999998</v>
      </c>
    </row>
    <row r="169" spans="2:16" ht="12" customHeight="1" x14ac:dyDescent="0.2">
      <c r="B169" s="9" t="s">
        <v>75</v>
      </c>
      <c r="C169" s="10" t="s">
        <v>167</v>
      </c>
      <c r="D169" s="31">
        <v>21562.824000000001</v>
      </c>
      <c r="E169" s="31">
        <v>5917.8018499999998</v>
      </c>
      <c r="F169" s="31">
        <v>5693.3545999999997</v>
      </c>
      <c r="G169" s="31">
        <v>32063.541499999999</v>
      </c>
      <c r="H169" s="31">
        <v>6229.8499299999994</v>
      </c>
      <c r="I169" s="59">
        <v>5002.8567599999997</v>
      </c>
      <c r="J169" s="31">
        <v>20624.63537</v>
      </c>
      <c r="K169" s="59">
        <v>6945.8990100000001</v>
      </c>
      <c r="L169" s="31">
        <v>7400.93282</v>
      </c>
      <c r="M169" s="31">
        <v>34522.41547</v>
      </c>
      <c r="N169" s="31">
        <v>5447.39599</v>
      </c>
      <c r="O169" s="31">
        <v>4855.8785099999996</v>
      </c>
      <c r="P169" s="31">
        <f t="shared" si="3"/>
        <v>156267.38581000001</v>
      </c>
    </row>
    <row r="170" spans="2:16" ht="12" customHeight="1" x14ac:dyDescent="0.2">
      <c r="B170" s="1" t="s">
        <v>246</v>
      </c>
      <c r="C170" s="10" t="s">
        <v>247</v>
      </c>
      <c r="D170" s="59">
        <v>-2312.8629999999998</v>
      </c>
      <c r="E170" s="59">
        <v>-1480.9000700000001</v>
      </c>
      <c r="F170" s="59">
        <v>-8795.1624000000011</v>
      </c>
      <c r="G170" s="59">
        <v>-708.08441000000005</v>
      </c>
      <c r="H170" s="59">
        <v>-1617.99163</v>
      </c>
      <c r="I170" s="59">
        <v>-1926.2858700000002</v>
      </c>
      <c r="J170" s="59">
        <v>-2208.2532200000001</v>
      </c>
      <c r="K170" s="59">
        <v>-2403.7011699999998</v>
      </c>
      <c r="L170" s="59">
        <v>-2901.48135</v>
      </c>
      <c r="M170" s="59">
        <v>-15113.498740000001</v>
      </c>
      <c r="N170" s="59">
        <v>-2757.45894</v>
      </c>
      <c r="O170" s="59">
        <v>-5581.1486299999997</v>
      </c>
      <c r="P170" s="31">
        <f t="shared" si="3"/>
        <v>-47806.829429999998</v>
      </c>
    </row>
    <row r="171" spans="2:16" ht="12" customHeight="1" thickBot="1" x14ac:dyDescent="0.25">
      <c r="B171" s="80" t="s">
        <v>248</v>
      </c>
      <c r="C171" s="49" t="s">
        <v>249</v>
      </c>
      <c r="D171" s="34">
        <v>3269.4520000000002</v>
      </c>
      <c r="E171" s="34">
        <v>0</v>
      </c>
      <c r="F171" s="34">
        <v>0</v>
      </c>
      <c r="G171" s="34">
        <v>0</v>
      </c>
      <c r="H171" s="34">
        <v>0</v>
      </c>
      <c r="I171" s="69">
        <v>0</v>
      </c>
      <c r="J171" s="34">
        <v>0</v>
      </c>
      <c r="K171" s="6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3269.4520000000002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99" t="s">
        <v>250</v>
      </c>
      <c r="D173" s="51">
        <v>1169965.9040000001</v>
      </c>
      <c r="E173" s="51">
        <v>468838.99400000001</v>
      </c>
      <c r="F173" s="51">
        <v>524228.43900000001</v>
      </c>
      <c r="G173" s="51">
        <v>930626.29885999998</v>
      </c>
      <c r="H173" s="51">
        <v>546159.29426999995</v>
      </c>
      <c r="I173" s="72">
        <v>741229.71672000003</v>
      </c>
      <c r="J173" s="51">
        <v>947467.15</v>
      </c>
      <c r="K173" s="51">
        <v>730764.33351000003</v>
      </c>
      <c r="L173" s="51">
        <v>577842.86309</v>
      </c>
      <c r="M173" s="51">
        <v>806596.44484000001</v>
      </c>
      <c r="N173" s="51">
        <v>521773.08175999997</v>
      </c>
      <c r="O173" s="51">
        <v>474788.09664</v>
      </c>
      <c r="P173" s="51">
        <f t="shared" si="3"/>
        <v>8440280.6166900005</v>
      </c>
    </row>
    <row r="174" spans="2:16" ht="12" customHeight="1" x14ac:dyDescent="0.2">
      <c r="B174" s="78" t="s">
        <v>251</v>
      </c>
      <c r="C174" s="100" t="s">
        <v>252</v>
      </c>
      <c r="D174" s="118">
        <v>1170399.4550000001</v>
      </c>
      <c r="E174" s="118">
        <v>468925.90399999998</v>
      </c>
      <c r="F174" s="118">
        <v>524483.29599999997</v>
      </c>
      <c r="G174" s="118">
        <v>930666.53700000001</v>
      </c>
      <c r="H174" s="118">
        <v>546749.11499999999</v>
      </c>
      <c r="I174" s="119">
        <v>741424.02399999998</v>
      </c>
      <c r="J174" s="118">
        <v>948495.5</v>
      </c>
      <c r="K174" s="118">
        <v>732440.95799999998</v>
      </c>
      <c r="L174" s="118">
        <v>578316.41899999999</v>
      </c>
      <c r="M174" s="118">
        <v>807715.72400000005</v>
      </c>
      <c r="N174" s="118">
        <v>522051.06400000001</v>
      </c>
      <c r="O174" s="118">
        <v>474867.02299999999</v>
      </c>
      <c r="P174" s="118">
        <f t="shared" si="3"/>
        <v>8446535.0189999994</v>
      </c>
    </row>
    <row r="175" spans="2:16" ht="12" customHeight="1" thickBot="1" x14ac:dyDescent="0.25">
      <c r="B175" s="101" t="s">
        <v>253</v>
      </c>
      <c r="C175" s="102" t="s">
        <v>254</v>
      </c>
      <c r="D175" s="81">
        <v>-433.55099999999999</v>
      </c>
      <c r="E175" s="81">
        <v>-86.91</v>
      </c>
      <c r="F175" s="81">
        <v>-254.857</v>
      </c>
      <c r="G175" s="81">
        <v>-40.238140000000001</v>
      </c>
      <c r="H175" s="81">
        <v>-589.82073000000003</v>
      </c>
      <c r="I175" s="103">
        <v>-194.30727999999999</v>
      </c>
      <c r="J175" s="81">
        <v>-1028.3499999999999</v>
      </c>
      <c r="K175" s="81">
        <v>-1676.6244899999999</v>
      </c>
      <c r="L175" s="81">
        <v>-473.55590999999998</v>
      </c>
      <c r="M175" s="81">
        <v>-1119.2791599999998</v>
      </c>
      <c r="N175" s="81">
        <v>-277.98223999999999</v>
      </c>
      <c r="O175" s="81">
        <v>-78.926360000000102</v>
      </c>
      <c r="P175" s="120">
        <f t="shared" si="3"/>
        <v>-6254.4023100000004</v>
      </c>
    </row>
    <row r="176" spans="2:16" ht="12" customHeight="1" thickBot="1" x14ac:dyDescent="0.25">
      <c r="B176" s="75"/>
      <c r="C176" s="76"/>
      <c r="D176" s="81"/>
      <c r="E176" s="81"/>
      <c r="F176" s="81"/>
      <c r="G176" s="81"/>
      <c r="H176" s="81"/>
      <c r="I176" s="103"/>
      <c r="J176" s="81"/>
      <c r="K176" s="81"/>
      <c r="L176" s="81"/>
      <c r="M176" s="81"/>
      <c r="N176" s="81"/>
      <c r="O176" s="81"/>
      <c r="P176" s="77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68">
        <v>0</v>
      </c>
      <c r="J177" s="36">
        <v>0</v>
      </c>
      <c r="K177" s="36">
        <v>0</v>
      </c>
      <c r="L177" s="36">
        <v>409200.875</v>
      </c>
      <c r="M177" s="36">
        <v>0</v>
      </c>
      <c r="N177" s="36">
        <v>0</v>
      </c>
      <c r="O177" s="36">
        <v>0</v>
      </c>
      <c r="P177" s="36">
        <f t="shared" ref="P177" si="4">SUM(D177:O177)</f>
        <v>409200.875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7" t="s">
        <v>22</v>
      </c>
      <c r="C179" s="37" t="s">
        <v>76</v>
      </c>
      <c r="D179" s="51">
        <v>-21404.213</v>
      </c>
      <c r="E179" s="51">
        <v>227018.22260000004</v>
      </c>
      <c r="F179" s="51">
        <v>278257.52364000003</v>
      </c>
      <c r="G179" s="51">
        <v>536028.27361000003</v>
      </c>
      <c r="H179" s="51">
        <v>303987.72852999996</v>
      </c>
      <c r="I179" s="72">
        <v>224154.18894999998</v>
      </c>
      <c r="J179" s="51">
        <v>242865.70954999997</v>
      </c>
      <c r="K179" s="51">
        <v>340101.35356000002</v>
      </c>
      <c r="L179" s="51">
        <v>2013759.0878500002</v>
      </c>
      <c r="M179" s="51">
        <v>149975.70074999999</v>
      </c>
      <c r="N179" s="51">
        <v>374020.06196999998</v>
      </c>
      <c r="O179" s="72">
        <v>1349238.3194899999</v>
      </c>
      <c r="P179" s="51">
        <f t="shared" si="3"/>
        <v>6018001.9575000005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31"/>
      <c r="H180" s="31"/>
      <c r="I180" s="59"/>
      <c r="J180" s="31"/>
      <c r="K180" s="31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177409.111</v>
      </c>
      <c r="E181" s="31">
        <v>325013.20523999998</v>
      </c>
      <c r="F181" s="31">
        <v>380154.81550000008</v>
      </c>
      <c r="G181" s="31">
        <v>589019.30955000001</v>
      </c>
      <c r="H181" s="31">
        <v>434806.49422999995</v>
      </c>
      <c r="I181" s="59">
        <v>439473.25767999992</v>
      </c>
      <c r="J181" s="31">
        <v>448498.75451999996</v>
      </c>
      <c r="K181" s="31">
        <v>512452.03563999996</v>
      </c>
      <c r="L181" s="31">
        <v>2174472.2722799997</v>
      </c>
      <c r="M181" s="31">
        <v>772796.40287999995</v>
      </c>
      <c r="N181" s="31">
        <v>550072.24359000009</v>
      </c>
      <c r="O181" s="59">
        <v>465848.96380999993</v>
      </c>
      <c r="P181" s="31">
        <f t="shared" si="3"/>
        <v>7270016.8659199988</v>
      </c>
    </row>
    <row r="182" spans="2:16" ht="12" customHeight="1" x14ac:dyDescent="0.2">
      <c r="B182" s="9"/>
      <c r="C182" s="19" t="s">
        <v>78</v>
      </c>
      <c r="D182" s="32">
        <v>-198813.32399999999</v>
      </c>
      <c r="E182" s="32">
        <v>-97994.982640000002</v>
      </c>
      <c r="F182" s="32">
        <v>-101897.29186</v>
      </c>
      <c r="G182" s="32">
        <v>-52991.035939999994</v>
      </c>
      <c r="H182" s="32">
        <v>-130818.7657</v>
      </c>
      <c r="I182" s="60">
        <v>-215319.06873000003</v>
      </c>
      <c r="J182" s="32">
        <v>-205633.04496999999</v>
      </c>
      <c r="K182" s="32">
        <v>-172350.68207999997</v>
      </c>
      <c r="L182" s="32">
        <v>-160713.18442999999</v>
      </c>
      <c r="M182" s="32">
        <v>-622820.70212999999</v>
      </c>
      <c r="N182" s="32">
        <v>-176052.18162000002</v>
      </c>
      <c r="O182" s="60">
        <v>883389.35568000004</v>
      </c>
      <c r="P182" s="32">
        <f>SUM(D182:O182)</f>
        <v>-1252014.9084199998</v>
      </c>
    </row>
    <row r="183" spans="2:16" ht="12" customHeight="1" x14ac:dyDescent="0.2">
      <c r="B183" s="9" t="s">
        <v>79</v>
      </c>
      <c r="C183" s="9" t="s">
        <v>168</v>
      </c>
      <c r="D183" s="31">
        <v>32485.017</v>
      </c>
      <c r="E183" s="31">
        <v>312431.10943000001</v>
      </c>
      <c r="F183" s="31">
        <v>332717.17838000006</v>
      </c>
      <c r="G183" s="31">
        <v>463321.59555000003</v>
      </c>
      <c r="H183" s="31">
        <v>338248.25766999996</v>
      </c>
      <c r="I183" s="59">
        <v>378492.86965999997</v>
      </c>
      <c r="J183" s="31">
        <v>388575.20931999997</v>
      </c>
      <c r="K183" s="31">
        <v>423969.77963999996</v>
      </c>
      <c r="L183" s="31">
        <v>2079270.5704900001</v>
      </c>
      <c r="M183" s="31">
        <v>605827.73039000004</v>
      </c>
      <c r="N183" s="31">
        <v>543783.03163999994</v>
      </c>
      <c r="O183" s="59">
        <v>457593.05914999999</v>
      </c>
      <c r="P183" s="31">
        <f t="shared" si="3"/>
        <v>6356715.4083199995</v>
      </c>
    </row>
    <row r="184" spans="2:16" ht="12" customHeight="1" x14ac:dyDescent="0.2">
      <c r="B184" s="9" t="s">
        <v>80</v>
      </c>
      <c r="C184" s="9" t="s">
        <v>169</v>
      </c>
      <c r="D184" s="31">
        <v>-83194.008000000002</v>
      </c>
      <c r="E184" s="31">
        <v>-68032.651310000001</v>
      </c>
      <c r="F184" s="31">
        <v>-53807.174290000003</v>
      </c>
      <c r="G184" s="31">
        <v>-12387.52614</v>
      </c>
      <c r="H184" s="31">
        <v>-56748.964780000002</v>
      </c>
      <c r="I184" s="59">
        <v>-138194.38924000002</v>
      </c>
      <c r="J184" s="31">
        <v>-122882.98454</v>
      </c>
      <c r="K184" s="31">
        <v>-110355.80282</v>
      </c>
      <c r="L184" s="31">
        <v>-135896.4301</v>
      </c>
      <c r="M184" s="31">
        <v>-171331.90674000001</v>
      </c>
      <c r="N184" s="31">
        <v>-120736.25271</v>
      </c>
      <c r="O184" s="59">
        <v>767459.39038</v>
      </c>
      <c r="P184" s="31">
        <f t="shared" si="3"/>
        <v>-306108.70029000007</v>
      </c>
    </row>
    <row r="185" spans="2:16" ht="12" customHeight="1" x14ac:dyDescent="0.2">
      <c r="B185" s="9" t="s">
        <v>81</v>
      </c>
      <c r="C185" s="9" t="s">
        <v>170</v>
      </c>
      <c r="D185" s="31">
        <v>-25495.695</v>
      </c>
      <c r="E185" s="31">
        <v>-3439.3496600000003</v>
      </c>
      <c r="F185" s="31">
        <v>-15776.518179999999</v>
      </c>
      <c r="G185" s="31">
        <v>-3412.7314799999999</v>
      </c>
      <c r="H185" s="31">
        <v>-27815.50531</v>
      </c>
      <c r="I185" s="59">
        <v>-4207.46976</v>
      </c>
      <c r="J185" s="31">
        <v>-41791.473770000004</v>
      </c>
      <c r="K185" s="31">
        <v>-6345.4158799999996</v>
      </c>
      <c r="L185" s="31">
        <v>-11330.406220000001</v>
      </c>
      <c r="M185" s="31">
        <v>-4915.9584500000001</v>
      </c>
      <c r="N185" s="31">
        <v>-24907.465789999998</v>
      </c>
      <c r="O185" s="59">
        <v>-5853.7625399999997</v>
      </c>
      <c r="P185" s="31">
        <f t="shared" si="3"/>
        <v>-175291.75203999999</v>
      </c>
    </row>
    <row r="186" spans="2:16" ht="12" customHeight="1" x14ac:dyDescent="0.2">
      <c r="B186" s="9" t="s">
        <v>82</v>
      </c>
      <c r="C186" s="9" t="s">
        <v>171</v>
      </c>
      <c r="D186" s="31">
        <v>51508.605000000003</v>
      </c>
      <c r="E186" s="31">
        <v>4574.5758099999994</v>
      </c>
      <c r="F186" s="31">
        <v>31651.525120000002</v>
      </c>
      <c r="G186" s="31">
        <v>0</v>
      </c>
      <c r="H186" s="31">
        <v>15742.20556</v>
      </c>
      <c r="I186" s="59">
        <v>32081.213019999999</v>
      </c>
      <c r="J186" s="31">
        <v>44497.103200000005</v>
      </c>
      <c r="K186" s="31">
        <v>0</v>
      </c>
      <c r="L186" s="31">
        <v>49819.927210000002</v>
      </c>
      <c r="M186" s="31">
        <v>4864.9804899999999</v>
      </c>
      <c r="N186" s="31">
        <v>1192.03196</v>
      </c>
      <c r="O186" s="59">
        <v>1814.75101</v>
      </c>
      <c r="P186" s="31">
        <f t="shared" si="3"/>
        <v>237746.91838000002</v>
      </c>
    </row>
    <row r="187" spans="2:16" ht="12" customHeight="1" x14ac:dyDescent="0.2">
      <c r="B187" s="9" t="s">
        <v>83</v>
      </c>
      <c r="C187" s="9" t="s">
        <v>172</v>
      </c>
      <c r="D187" s="31">
        <v>-90118.288</v>
      </c>
      <c r="E187" s="31">
        <v>-26522.981670000001</v>
      </c>
      <c r="F187" s="31">
        <v>-32313.599389999999</v>
      </c>
      <c r="G187" s="31">
        <v>-37190.778319999998</v>
      </c>
      <c r="H187" s="31">
        <v>-46254.295610000001</v>
      </c>
      <c r="I187" s="59">
        <v>-72917.209730000002</v>
      </c>
      <c r="J187" s="31">
        <v>-40958.586659999994</v>
      </c>
      <c r="K187" s="31">
        <v>-55649.463380000001</v>
      </c>
      <c r="L187" s="31">
        <v>-13485.56553</v>
      </c>
      <c r="M187" s="31">
        <v>-446572.83694000001</v>
      </c>
      <c r="N187" s="31">
        <v>-30408.01513</v>
      </c>
      <c r="O187" s="59">
        <v>121783.72784000001</v>
      </c>
      <c r="P187" s="31">
        <f t="shared" si="3"/>
        <v>-770607.89251999999</v>
      </c>
    </row>
    <row r="188" spans="2:16" ht="12" customHeight="1" thickBot="1" x14ac:dyDescent="0.25">
      <c r="B188" s="33" t="s">
        <v>84</v>
      </c>
      <c r="C188" s="33" t="s">
        <v>173</v>
      </c>
      <c r="D188" s="34">
        <v>93410.156000000003</v>
      </c>
      <c r="E188" s="34">
        <v>8007.52</v>
      </c>
      <c r="F188" s="34">
        <v>15786.111999999999</v>
      </c>
      <c r="G188" s="34">
        <v>125697.71400000001</v>
      </c>
      <c r="H188" s="34">
        <v>80816.031000000003</v>
      </c>
      <c r="I188" s="69">
        <v>28899.174999999999</v>
      </c>
      <c r="J188" s="34">
        <v>15426.441999999999</v>
      </c>
      <c r="K188" s="34">
        <v>88482.255999999994</v>
      </c>
      <c r="L188" s="34">
        <v>45380.991999999998</v>
      </c>
      <c r="M188" s="34">
        <v>162103.69200000001</v>
      </c>
      <c r="N188" s="34">
        <v>5096.732</v>
      </c>
      <c r="O188" s="69">
        <v>6441.1536500000002</v>
      </c>
      <c r="P188" s="34">
        <f t="shared" si="3"/>
        <v>675547.97564999992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70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68">
        <v>-15000</v>
      </c>
      <c r="J190" s="36">
        <v>-2500</v>
      </c>
      <c r="K190" s="36">
        <v>0</v>
      </c>
      <c r="L190" s="36">
        <v>0</v>
      </c>
      <c r="M190" s="36">
        <v>0</v>
      </c>
      <c r="N190" s="36">
        <v>0</v>
      </c>
      <c r="O190" s="68">
        <v>-17500</v>
      </c>
      <c r="P190" s="36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  <ignoredErrors>
    <ignoredError sqref="B220:P389 B37:C74 P37:P74 B76:C190 P76:P190 B191:C219 P191:P2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Stamdata</vt:lpstr>
      <vt:lpstr>Indtægtslister_2018</vt:lpstr>
      <vt:lpstr>Indtægtslister_2017</vt:lpstr>
      <vt:lpstr>Indtægtslister_2017!Udskriftsområde</vt:lpstr>
      <vt:lpstr>Indtægtslister_2018!Udskriftsområde</vt:lpstr>
    </vt:vector>
  </TitlesOfParts>
  <Company>Skatteministeriet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Elisabeth Bast Laurents</cp:lastModifiedBy>
  <cp:lastPrinted>2018-05-03T14:58:13Z</cp:lastPrinted>
  <dcterms:created xsi:type="dcterms:W3CDTF">2004-09-22T13:54:51Z</dcterms:created>
  <dcterms:modified xsi:type="dcterms:W3CDTF">2019-04-02T13:55:56Z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